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Accueil" sheetId="1" r:id="rId1"/>
    <sheet name="Mode d'emploi" sheetId="2" r:id="rId2"/>
    <sheet name="Saisie" sheetId="3" r:id="rId3"/>
    <sheet name="Résultats" sheetId="4" r:id="rId4"/>
    <sheet name="Simulation prix carbone" sheetId="5" r:id="rId5"/>
    <sheet name="FAQ" sheetId="6" r:id="rId6"/>
    <sheet name="Calcul Consommation Energie" sheetId="7" r:id="rId7"/>
    <sheet name="Sources des données" sheetId="8" r:id="rId8"/>
    <sheet name="Versions" sheetId="9" r:id="rId9"/>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16">
    <numFmt numFmtId="43" formatCode="_-* #,##0.00_-;\-* #,##0.00_-;_-* &quot;-&quot;??_-;_-@_-"/>
    <numFmt numFmtId="44" formatCode="_-* #,##0.00\ &quot;€&quot;_-;\-* #,##0.00\ &quot;€&quot;_-;_-* &quot;-&quot;??\ &quot;€&quot;_-;_-@_-"/>
    <numFmt numFmtId="56" formatCode="&quot;上午/下午 &quot;hh&quot;時&quot;mm&quot;分&quot;ss&quot;秒 &quot;"/>
    <numFmt numFmtId="164" formatCode="_-* #,##0.00\ _€_-;\-* #,##0.00\ _€_-;_-* &quot;-&quot;??\ _€_-;_-@_-"/>
    <numFmt numFmtId="165" formatCode="0.0"/>
    <numFmt numFmtId="166" formatCode="_-* #,##0.0\ _€_-;\-* #,##0.0\ _€_-;_-* &quot;-&quot;??\ _€_-;_-@_-"/>
    <numFmt numFmtId="167" formatCode="_-* #,##0\ _€_-;\-* #,##0\ _€_-;_-* &quot;-&quot;??\ _€_-;_-@_-"/>
    <numFmt numFmtId="168" formatCode="_-* #,##0.000\ _€_-;\-* #,##0.000\ _€_-;_-* &quot;-&quot;??\ _€_-;_-@_-"/>
    <numFmt numFmtId="169" formatCode="#,##0.00_ ;\-#,##0.00\ "/>
    <numFmt numFmtId="170" formatCode="#,##0.0&quot; kWh&quot;"/>
    <numFmt numFmtId="171" formatCode="_-* #,##0.0000\ _€_-;\-* #,##0.0000\ _€_-;_-* &quot;-&quot;??\ _€_-;_-@_-"/>
    <numFmt numFmtId="172" formatCode="_-* #,##0.00000\ _€_-;\-* #,##0.00000\ _€_-;_-* &quot;-&quot;??\ _€_-;_-@_-"/>
    <numFmt numFmtId="173" formatCode="0.000"/>
    <numFmt numFmtId="174" formatCode="0.0000"/>
    <numFmt numFmtId="175" formatCode="_-* #,##0_-;\-* #,##0_-;_-* &quot;-&quot;??_-;_-@_-"/>
    <numFmt numFmtId="176"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applyNumberFormat="1"/>
    <xf numFmtId="166" fontId="0" fillId="0" borderId="0" xfId="0" applyNumberFormat="1"/>
    <xf numFmtId="167" fontId="0" fillId="0" borderId="0" xfId="0" applyNumberFormat="1"/>
    <xf numFmtId="43" fontId="0" fillId="0" borderId="0" xfId="0" applyNumberFormat="1"/>
    <xf numFmtId="168" fontId="0" fillId="0" borderId="0" xfId="0" applyNumberFormat="1"/>
    <xf numFmtId="171" fontId="0" fillId="0" borderId="0" xfId="0" applyNumberFormat="1"/>
    <xf numFmtId="169" fontId="0" fillId="0" borderId="0" xfId="0" applyNumberFormat="1"/>
    <xf numFmtId="164" fontId="0" fillId="0" borderId="0" xfId="0" applyNumberFormat="1"/>
    <xf numFmtId="1" fontId="0" fillId="0" borderId="0" xfId="0" applyNumberFormat="1"/>
    <xf numFmtId="175" fontId="0" fillId="0" borderId="0" xfId="0" applyNumberFormat="1"/>
    <xf numFmtId="2" fontId="0" fillId="0" borderId="0" xfId="0" applyNumberFormat="1"/>
    <xf numFmtId="44" fontId="0" fillId="0" borderId="0" xfId="0" applyNumberFormat="1"/>
    <xf numFmtId="170" fontId="0" fillId="0" borderId="0" xfId="0" applyNumberFormat="1"/>
    <xf numFmtId="172" fontId="0" fillId="0" borderId="0" xfId="0" applyNumberFormat="1"/>
    <xf numFmtId="165" fontId="0" fillId="0" borderId="0" xfId="0" applyNumberFormat="1"/>
    <xf numFmtId="173" fontId="0" fillId="0" borderId="0" xfId="0" applyNumberFormat="1"/>
    <xf numFmtId="176" fontId="0" fillId="0" borderId="0" xfId="0" applyNumberFormat="1"/>
    <xf numFmtId="174" fontId="0" fillId="0" borderId="0" xfId="0" applyNumberFormat="1"/>
    <xf numFmtId="1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 Id="rId11" Type="http://schemas.openxmlformats.org/officeDocument/2006/relationships/styles" Target="styles.xml"/><Relationship Id="rId12" Type="http://schemas.openxmlformats.org/officeDocument/2006/relationships/sheetMetadata" Target="metadata.xml"/></Relationships>
</file>

<file path=xl/theme/theme1.xml><?xml version="1.0" encoding="utf-8"?>
<a:theme xmlns:a="http://schemas.openxmlformats.org/drawingml/2006/main" name="ThÃ¨me Office">
  <a:themeElements>
    <a:clrScheme name="PersonnalisÃ© 5">
      <a:dk1>
        <a:sysClr val="windowText" lastClr="000000"/>
      </a:dk1>
      <a:lt1>
        <a:sysClr val="window" lastClr="FFFFFF"/>
      </a:lt1>
      <a:dk2>
        <a:srgbClr val="333333"/>
      </a:dk2>
      <a:lt2>
        <a:srgbClr val="F5E991"/>
      </a:lt2>
      <a:accent1>
        <a:srgbClr val="F39912"/>
      </a:accent1>
      <a:accent2>
        <a:srgbClr val="096377"/>
      </a:accent2>
      <a:accent3>
        <a:srgbClr val="969696"/>
      </a:accent3>
      <a:accent4>
        <a:srgbClr val="00B050"/>
      </a:accent4>
      <a:accent5>
        <a:srgbClr val="990000"/>
      </a:accent5>
      <a:accent6>
        <a:srgbClr val="336600"/>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contact@taca.asso.fr" TargetMode="External"/><Relationship Id="rId2" Type="http://schemas.openxmlformats.org/officeDocument/2006/relationships/hyperlink" Target="mailto:contact@avenirclimatique.org" TargetMode="External"/><Relationship Id="rId3" Type="http://schemas.openxmlformats.org/officeDocument/2006/relationships/hyperlink" Target="http://www.taca.asso.fr/" TargetMode="External"/><Relationship Id="rId4" Type="http://schemas.openxmlformats.org/officeDocument/2006/relationships/hyperlink" Target="http://avenirclimatique.org/" TargetMode="External"/><Relationship Id="rId5" Type="http://schemas.openxmlformats.org/officeDocument/2006/relationships/hyperlink" Target="http://creativecommons.org/licenses/by/4.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icmac.taca@yahoo.fr" TargetMode="External"/><Relationship Id="rId2" Type="http://schemas.openxmlformats.org/officeDocument/2006/relationships/hyperlink" Target="mailto:support-micmac@avenirclimatique.org" TargetMode="External"/><Relationship Id="rId3" Type="http://schemas.openxmlformats.org/officeDocument/2006/relationships/hyperlink" Target="http://www.taca.asso.fr/" TargetMode="External"/><Relationship Id="rId4" Type="http://schemas.openxmlformats.org/officeDocument/2006/relationships/hyperlink" Target="http://avenirclimatique.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elyotherm.fr/comparatif-cout-energies-kwh" TargetMode="External"/><Relationship Id="rId2" Type="http://schemas.openxmlformats.org/officeDocument/2006/relationships/hyperlink" Target="http://www.jechange.fr/energie/electricite/guides/prix-electricite-kwh-243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bilans-ges.ademe.fr/" TargetMode="External"/><Relationship Id="rId2" Type="http://schemas.openxmlformats.org/officeDocument/2006/relationships/hyperlink" Target="http://www.bilans-ges.ademe.fr/" TargetMode="External"/><Relationship Id="rId3" Type="http://schemas.openxmlformats.org/officeDocument/2006/relationships/hyperlink" Target="https://www.enercoop.fr/content/electricite-enercoop-quelles-emissions-de-co2-en-2016-0" TargetMode="External"/><Relationship Id="rId4" Type="http://schemas.openxmlformats.org/officeDocument/2006/relationships/hyperlink" Target="http://www.bilans-ges.ademe.fr/" TargetMode="External"/><Relationship Id="rId5" Type="http://schemas.openxmlformats.org/officeDocument/2006/relationships/hyperlink" Target="http://www.bilans-ges.ademe.fr/" TargetMode="External"/><Relationship Id="rId6" Type="http://schemas.openxmlformats.org/officeDocument/2006/relationships/hyperlink" Target="http://www.bilans-ges.ademe.fr/" TargetMode="External"/><Relationship Id="rId7" Type="http://schemas.openxmlformats.org/officeDocument/2006/relationships/hyperlink" Target="https://www.grdf.fr/dossiers/biomethane-biogaz/etude-biomethane-gaz-a-effet-de-serre" TargetMode="External"/><Relationship Id="rId8" Type="http://schemas.openxmlformats.org/officeDocument/2006/relationships/hyperlink" Target="http://www.bilans-ges.ademe.fr/" TargetMode="External"/><Relationship Id="rId9" Type="http://schemas.openxmlformats.org/officeDocument/2006/relationships/hyperlink" Target="http://www.bilans-ges.ademe.fr/" TargetMode="External"/><Relationship Id="rId10" Type="http://schemas.openxmlformats.org/officeDocument/2006/relationships/hyperlink" Target="http://www.fondation-nature-homme.org/sites/default/files/vehicule_electrique_synthese.pdf" TargetMode="External"/><Relationship Id="rId11" Type="http://schemas.openxmlformats.org/officeDocument/2006/relationships/hyperlink" Target="http://www.fondation-nature-homme.org/sites/default/files/vehicule_electrique_synthese.pdf" TargetMode="External"/><Relationship Id="rId12" Type="http://schemas.openxmlformats.org/officeDocument/2006/relationships/hyperlink" Target="http://www.bilans-ges.ademe.fr/" TargetMode="External"/><Relationship Id="rId13" Type="http://schemas.openxmlformats.org/officeDocument/2006/relationships/hyperlink" Target="http://www.bilans-ges.ademe.fr/" TargetMode="External"/><Relationship Id="rId14" Type="http://schemas.openxmlformats.org/officeDocument/2006/relationships/hyperlink" Target="http://www.bilans-ges.ademe.fr/" TargetMode="External"/><Relationship Id="rId15" Type="http://schemas.openxmlformats.org/officeDocument/2006/relationships/hyperlink" Target="http://www.bilans-ges.ademe.fr/" TargetMode="External"/><Relationship Id="rId16" Type="http://schemas.openxmlformats.org/officeDocument/2006/relationships/hyperlink" Target="http://www.bilans-ges.ademe.fr/" TargetMode="External"/><Relationship Id="rId17" Type="http://schemas.openxmlformats.org/officeDocument/2006/relationships/hyperlink" Target="http://www.abm.fr/voyager-en-avion-le-guide-du-passager/en-complement/distances-et-durees-de-vol.html" TargetMode="External"/><Relationship Id="rId18" Type="http://schemas.openxmlformats.org/officeDocument/2006/relationships/hyperlink" Target="http://www.bilans-ges.ademe.fr/" TargetMode="External"/><Relationship Id="rId19" Type="http://schemas.openxmlformats.org/officeDocument/2006/relationships/hyperlink" Target="http://www.bilans-ges.ademe.fr/" TargetMode="External"/><Relationship Id="rId20" Type="http://schemas.openxmlformats.org/officeDocument/2006/relationships/hyperlink" Target="http://www.paris.fr/pratique/deplacements-voirie/transports-en-commun/promouvoir-les-transports-collectifs/rub_385_stand_10755_port_1208" TargetMode="External"/><Relationship Id="rId21" Type="http://schemas.openxmlformats.org/officeDocument/2006/relationships/hyperlink" Target="http://www.basecarbone.fr/" TargetMode="External"/><Relationship Id="rId22" Type="http://schemas.openxmlformats.org/officeDocument/2006/relationships/hyperlink" Target="http://transports.blog.lemonde.fr/2013/03/11/les-petits-secrets-de-la-ratp-reveles-au-public/" TargetMode="External"/><Relationship Id="rId23" Type="http://schemas.openxmlformats.org/officeDocument/2006/relationships/hyperlink" Target="http://www.bilans-ges.ademe.fr/" TargetMode="External"/><Relationship Id="rId24" Type="http://schemas.openxmlformats.org/officeDocument/2006/relationships/hyperlink" Target="http://www.bilans-ges.ademe.fr/" TargetMode="External"/><Relationship Id="rId25" Type="http://schemas.openxmlformats.org/officeDocument/2006/relationships/hyperlink" Target="http://www.bilans-ges.ademe.fr/" TargetMode="External"/><Relationship Id="rId26" Type="http://schemas.openxmlformats.org/officeDocument/2006/relationships/hyperlink" Target="http://www.bilans-ges.ademe.fr/" TargetMode="External"/><Relationship Id="rId27" Type="http://schemas.openxmlformats.org/officeDocument/2006/relationships/hyperlink" Target="http://www.bilans-ges.ademe.fr/" TargetMode="External"/><Relationship Id="rId28" Type="http://schemas.openxmlformats.org/officeDocument/2006/relationships/hyperlink" Target="http://www.bilans-ges.ademe.fr/" TargetMode="External"/><Relationship Id="rId29" Type="http://schemas.openxmlformats.org/officeDocument/2006/relationships/hyperlink" Target="http://www.bilans-ges.ademe.fr/" TargetMode="External"/><Relationship Id="rId30" Type="http://schemas.openxmlformats.org/officeDocument/2006/relationships/hyperlink" Target="http://www.bilans-ges.ademe.fr/" TargetMode="External"/><Relationship Id="rId31" Type="http://schemas.openxmlformats.org/officeDocument/2006/relationships/hyperlink" Target="http://www.bilans-ges.ademe.fr/" TargetMode="External"/><Relationship Id="rId32" Type="http://schemas.openxmlformats.org/officeDocument/2006/relationships/hyperlink" Target="http://www2.ademe.fr/servlet/KBaseShow?catid=24826" TargetMode="External"/><Relationship Id="rId33" Type="http://schemas.openxmlformats.org/officeDocument/2006/relationships/hyperlink" Target="http://www.bilans-ges.ademe.fr/" TargetMode="External"/><Relationship Id="rId34" Type="http://schemas.openxmlformats.org/officeDocument/2006/relationships/hyperlink" Target="http://www.produits-casino.fr/developpement-durable/dd_indice-carbone-produits.html?debut_passerelle=15" TargetMode="External"/><Relationship Id="rId35" Type="http://schemas.openxmlformats.org/officeDocument/2006/relationships/hyperlink" Target="http://www.bilans-ges.ademe.fr/" TargetMode="External"/><Relationship Id="rId36" Type="http://schemas.openxmlformats.org/officeDocument/2006/relationships/hyperlink" Target="http://www.bilans-ges.ademe.fr/" TargetMode="External"/><Relationship Id="rId37" Type="http://schemas.openxmlformats.org/officeDocument/2006/relationships/hyperlink" Target="http://www.bilans-ges.ademe.fr/" TargetMode="External"/><Relationship Id="rId38" Type="http://schemas.openxmlformats.org/officeDocument/2006/relationships/hyperlink" Target="http://www.bilans-ges.ademe.fr/" TargetMode="External"/><Relationship Id="rId39" Type="http://schemas.openxmlformats.org/officeDocument/2006/relationships/hyperlink" Target="http://www.bilans-ges.ademe.fr/" TargetMode="External"/><Relationship Id="rId40" Type="http://schemas.openxmlformats.org/officeDocument/2006/relationships/hyperlink" Target="https://jancovici.com/changement-climatique/les-ges-et-nous/combien-de-gaz-a-effet-de-serre-dans-notre-poubelle/" TargetMode="External"/><Relationship Id="rId41" Type="http://schemas.openxmlformats.org/officeDocument/2006/relationships/hyperlink" Target="http://www.bilans-ges.ademe.fr/" TargetMode="External"/><Relationship Id="rId42" Type="http://schemas.openxmlformats.org/officeDocument/2006/relationships/hyperlink" Target="http://www.bilans-ges.ademe.fr/" TargetMode="External"/><Relationship Id="rId43" Type="http://schemas.openxmlformats.org/officeDocument/2006/relationships/hyperlink" Target="http://www.bilans-ges.ademe.fr/" TargetMode="External"/><Relationship Id="rId44" Type="http://schemas.openxmlformats.org/officeDocument/2006/relationships/hyperlink" Target="http://www.bilans-ges.ademe.fr/" TargetMode="External"/><Relationship Id="rId45" Type="http://schemas.openxmlformats.org/officeDocument/2006/relationships/hyperlink" Target="http://www.bilans-ges.ademe.fr/" TargetMode="External"/><Relationship Id="rId46" Type="http://schemas.openxmlformats.org/officeDocument/2006/relationships/hyperlink" Target="http://www.bilans-ges.ademe.fr/" TargetMode="External"/><Relationship Id="rId47" Type="http://schemas.openxmlformats.org/officeDocument/2006/relationships/hyperlink" Target="http://www.bilans-ges.ademe.fr/" TargetMode="External"/><Relationship Id="rId48" Type="http://schemas.openxmlformats.org/officeDocument/2006/relationships/hyperlink" Target="https://www.carbonbrief.org/factcheck-what-is-the-carbon-footprint-of-streaming-video-on-netflix" TargetMode="External"/><Relationship Id="rId49" Type="http://schemas.openxmlformats.org/officeDocument/2006/relationships/hyperlink" Target="https://theshiftproject.org/lean-ict/" TargetMode="External"/><Relationship Id="rId50" Type="http://schemas.openxmlformats.org/officeDocument/2006/relationships/hyperlink" Target="https://theshiftproject.org/lean-ict/" TargetMode="External"/><Relationship Id="rId51" Type="http://schemas.openxmlformats.org/officeDocument/2006/relationships/hyperlink" Target="https://avenirclimatique.org/micmac/2013-Epargneclimat.com-%20Classement%20banques.pdf" TargetMode="External"/><Relationship Id="rId52" Type="http://schemas.openxmlformats.org/officeDocument/2006/relationships/hyperlink" Target="https://www.financeresponsable.org/" TargetMode="External"/><Relationship Id="rId53" Type="http://schemas.openxmlformats.org/officeDocument/2006/relationships/hyperlink" Target="https://avenirclimatique.org/micmac/2013-Epargneclimat.com-%20Classement%20banques.pdf" TargetMode="External"/><Relationship Id="rId54" Type="http://schemas.openxmlformats.org/officeDocument/2006/relationships/hyperlink" Target="https://www.financeresponsable.org/" TargetMode="External"/><Relationship Id="rId55" Type="http://schemas.openxmlformats.org/officeDocument/2006/relationships/hyperlink" Target="https://ree.developpement-durable.gouv.fr/themes/defis-environnementaux/changement-climatique/empreinte-carbone/article/l-empreinte-carbone-de-la-France" TargetMode="External"/><Relationship Id="rId56" Type="http://schemas.openxmlformats.org/officeDocument/2006/relationships/hyperlink" Target="https://ree.developpement-durable.gouv.fr/themes/defis-environnementaux/changement-climatique/empreinte-carbone/article/l-empreinte-carbone-de-la-France" TargetMode="External"/><Relationship Id="rId57" Type="http://schemas.openxmlformats.org/officeDocument/2006/relationships/hyperlink" Target="http://www.carbone4.com/notre-revolution-carbone/" TargetMode="External"/><Relationship Id="rId58" Type="http://schemas.openxmlformats.org/officeDocument/2006/relationships/hyperlink" Target="http://www.carbone4.com/notre-revolution-carbone/" TargetMode="External"/><Relationship Id="rId59" Type="http://schemas.openxmlformats.org/officeDocument/2006/relationships/hyperlink" Target="http://www.carbone4.com/notre-revolution-carbone/" TargetMode="External"/><Relationship Id="rId60" Type="http://schemas.openxmlformats.org/officeDocument/2006/relationships/hyperlink" Target="http://www.carbone4.com/notre-revolution-carbone/" TargetMode="External"/><Relationship Id="rId61" Type="http://schemas.openxmlformats.org/officeDocument/2006/relationships/hyperlink" Target="http://www.carbone4.com/notre-revolution-carbone/" TargetMode="External"/><Relationship Id="rId62" Type="http://schemas.openxmlformats.org/officeDocument/2006/relationships/hyperlink" Target="http://www.carbone4.com/notre-revolution-carbone/" TargetMode="External"/><Relationship Id="rId63" Type="http://schemas.openxmlformats.org/officeDocument/2006/relationships/hyperlink" Target="http://www.carbone4.com/notre-revolution-carbone/" TargetMode="External"/><Relationship Id="rId64" Type="http://schemas.openxmlformats.org/officeDocument/2006/relationships/hyperlink" Target="http://www.basecarbone.fr/" TargetMode="External"/><Relationship Id="rId65" Type="http://schemas.openxmlformats.org/officeDocument/2006/relationships/hyperlink" Target="http://www.jechange.fr/energie/electricite/guides/prix-electricite-kwh-2435" TargetMode="External"/><Relationship Id="rId66" Type="http://schemas.openxmlformats.org/officeDocument/2006/relationships/hyperlink" Target="https://elyotherm.fr/comparatif-cout-energies-kwh" TargetMode="External"/></Relationships>
</file>

<file path=xl/worksheets/sheet1.xml><?xml version="1.0" encoding="utf-8"?>
<worksheet xmlns="http://schemas.openxmlformats.org/spreadsheetml/2006/main" xmlns:r="http://schemas.openxmlformats.org/officeDocument/2006/relationships">
  <dimension ref="A1:F35"/>
  <sheetViews>
    <sheetView workbookViewId="0" rightToLeft="0"/>
  </sheetViews>
  <cols>
    <col min="1" max="1" customWidth="1" width="21.5703125"/>
    <col min="2" max="2" customWidth="1" width="21.5703125"/>
    <col min="3" max="3" customWidth="1" width="21.5703125"/>
    <col min="4" max="4" customWidth="1" width="21.5703125"/>
    <col min="5" max="5" customWidth="1" width="21.5703125"/>
    <col min="6" max="6" customWidth="1" width="21.5703125"/>
  </cols>
  <sheetData>
    <row r="1" ht="68.45" customHeight="1" xml:space="preserve">
      <c r="A1" t="str" xml:space="preserve">
        <v xml:space="preserve">MicMac_x000d_
(Mon impact carbone, Mes actions concrètes)</v>
      </c>
    </row>
    <row r="2">
      <c r="F2" t="str">
        <v>MicMac V2.7 - 29/11/2020</v>
      </c>
    </row>
    <row r="3" ht="244.69999999999996" customHeight="1" xml:space="preserve">
      <c r="A3" t="str" xml:space="preserve">
        <v xml:space="preserve">Bienvenue et merci d'utiliser MicMac !_x000d_
Vous vous demandez quel est votre impact individuel concernant la problématique du changement climatique ?_x000d_
Vous voulez montrer l'exemple ? Vous voulez "faire votre part" ? Vous souhaitez agir à votre niveau en modifiant vos habitudes pour que votre impact soit le plus faible possible ?_x000d_
Mais vous n'êtes pas sûr-e de savoir par où commencer et vous voudriez être certain-e de faire des actions efficaces ?_x000d_
_x000d_
MicMac va :_x000d_
- vous permettre d'évaluer simplement et rapidement l'impact de vos pratiques et de vos gestes quotidiens,_x000d_
- vous permettre d'identifier l'origine de vos plus gros impacts,_x000d_
- vous donner plusieurs pistes d'actions pour les réduire._x000d_
_x000d_
En pratique, vous allez d'abord saisir quelques informations sur vos habitudes. Ensuite vous pourrez voir une évaluation de votre impact sur le climat et identifier des actions possibles. Enfin, vous pourrez également faire une simulation du coût qu'aurait pour vous une contribution énergie/climat, une taxe carbone ou CO2 ou bien une augmentation des prix des carburants._x000d_
_x000d_
MicMac a été conçu par les associations TaCa et Avenir Climatique sur une idée originale de TaCa.</v>
      </c>
    </row>
    <row r="4" ht="7.349999999999999" customHeight="1"/>
    <row r="5" ht="22.5" customHeight="1">
      <c r="A5" t="str">
        <v>Pour démarrer, cliquez ci-dessous.</v>
      </c>
    </row>
    <row r="6" ht="12.75" customHeight="1"/>
    <row r="7" ht="12.75" customHeight="1"/>
    <row r="8" ht="12.75" customHeight="1"/>
    <row r="9" ht="12.75" customHeight="1"/>
    <row r="10" ht="12.75" customHeight="1"/>
    <row r="11" ht="18" customHeight="1">
      <c r="A11" t="str">
        <v>À la fin, vous pouvez nous aider à améliorer l'outil en répondant à notre questionnaire d'amélioration ! (cliquez ci-dessous)</v>
      </c>
    </row>
    <row r="12" ht="12.75" customHeight="1"/>
    <row r="13" ht="12.75" customHeight="1"/>
    <row r="14" ht="12.75" customHeight="1"/>
    <row r="15" ht="12.75" customHeight="1"/>
    <row r="16" ht="12.75" customHeight="1"/>
    <row r="17" ht="18" customHeight="1">
      <c r="A17" t="str">
        <v>Si vous avez des questions, vous pouvez nous contacter aux adresses suivantes :</v>
      </c>
    </row>
    <row r="18">
      <c r="A18" t="str">
        <v>Association TaCa</v>
      </c>
      <c r="C18" t="str">
        <v>contact@taca.asso.fr</v>
      </c>
    </row>
    <row r="19">
      <c r="A19" t="str">
        <v>Association Avenir Climatique</v>
      </c>
      <c r="C19" t="str">
        <v>contact@avenirclimatique.org</v>
      </c>
    </row>
    <row r="26">
      <c r="B26" t="str">
        <v>http://www.taca.asso.fr/</v>
      </c>
      <c r="D26" t="str">
        <v>http://avenirclimatique.org</v>
      </c>
    </row>
    <row r="31">
      <c r="A31" t="str">
        <v>MicMac est mis à disposition selon les termes de</v>
      </c>
    </row>
    <row r="32">
      <c r="A32" t="str">
        <v xml:space="preserve"> la licence Creative Commons Attribution 4.0 International.</v>
      </c>
    </row>
    <row r="33">
      <c r="A33" t="str">
        <v>qu'est-ce que ça implique ?</v>
      </c>
    </row>
    <row r="35">
      <c r="A35" t="str">
        <v>La version de référence de cet outil est disponible sur les sites de TaCa et d'Avenir Climatique.</v>
      </c>
    </row>
  </sheetData>
  <mergeCells count="9">
    <mergeCell ref="A32:C32"/>
    <mergeCell ref="A31:C31"/>
    <mergeCell ref="A19:B19"/>
    <mergeCell ref="A5:F5"/>
    <mergeCell ref="A1:F1"/>
    <mergeCell ref="A3:F3"/>
    <mergeCell ref="A11:F11"/>
    <mergeCell ref="A17:F17"/>
    <mergeCell ref="A18:B18"/>
  </mergeCells>
  <hyperlinks>
    <hyperlink ref="C18" r:id="rId1"/>
    <hyperlink ref="C19" r:id="rId2"/>
    <hyperlink ref="B26" r:id="rId3"/>
    <hyperlink ref="D26" r:id="rId4"/>
    <hyperlink ref="A32" r:id="rId5"/>
    <hyperlink ref="A33" location="FAQ!A8"/>
  </hyperlinks>
  <pageMargins left="0.7" right="0.7" top="0.75" bottom="0.75" header="0.3" footer="0.3"/>
  <ignoredErrors>
    <ignoredError numberStoredAsText="1" sqref="A1:F35"/>
  </ignoredErrors>
</worksheet>
</file>

<file path=xl/worksheets/sheet2.xml><?xml version="1.0" encoding="utf-8"?>
<worksheet xmlns="http://schemas.openxmlformats.org/spreadsheetml/2006/main" xmlns:r="http://schemas.openxmlformats.org/officeDocument/2006/relationships">
  <dimension ref="A1:G56"/>
  <sheetViews>
    <sheetView workbookViewId="0" rightToLeft="0"/>
  </sheetViews>
  <cols>
    <col min="1" max="1" customWidth="1" width="21.5703125"/>
    <col min="2" max="2" customWidth="1" width="21.5703125"/>
    <col min="3" max="3" customWidth="1" width="21.5703125"/>
    <col min="4" max="4" customWidth="1" width="21.5703125"/>
    <col min="5" max="5" customWidth="1" width="21.5703125"/>
    <col min="6" max="6" customWidth="1" width="21.5703125"/>
  </cols>
  <sheetData>
    <row r="1" ht="53.45000000000001" customHeight="1" xml:space="preserve">
      <c r="A1" t="str" xml:space="preserve">
        <v xml:space="preserve">MODE D'EMPLOI_x000d_
Vous trouverez ici comment utiliser l'outil.</v>
      </c>
    </row>
    <row r="2" ht="7.349999999999999" customHeight="1"/>
    <row r="3">
      <c r="A3" t="str">
        <v>NB : Pour éviter de fausses manipulations, cet outil est verrouillé. Vous pouvez lever la protection à tout moment, celle-ci n'est pas protégée par un mot de passe.</v>
      </c>
    </row>
    <row r="4" ht="6" customHeight="1"/>
    <row r="5" ht="20.25" customHeight="1">
      <c r="A5" t="str">
        <v>1. Saisissez les informations demandées sur la page de saisie dans les cases orange.</v>
      </c>
    </row>
    <row r="6" ht="12.75" customHeight="1"/>
    <row r="7" ht="12.75" customHeight="1"/>
    <row r="8" ht="12.75" customHeight="1"/>
    <row r="9" ht="12.75" customHeight="1"/>
    <row r="10" ht="12.75" customHeight="1"/>
    <row r="11" ht="12.75" customHeight="1"/>
    <row r="12" ht="19.5" customHeight="1">
      <c r="A12" t="str">
        <v>2. Consultez le résultat sur la page des résultats.</v>
      </c>
    </row>
    <row r="13" ht="12.75" customHeight="1"/>
    <row r="14" ht="12.75" customHeight="1"/>
    <row r="15" ht="12.75" customHeight="1"/>
    <row r="16" ht="12.75" customHeight="1"/>
    <row r="17" ht="12.75" customHeight="1"/>
    <row r="18" ht="12.75" customHeight="1"/>
    <row r="19" ht="39.75" customHeight="1">
      <c r="A19" t="str">
        <v>3. Et si le prix de l'énergie augmente ? Et s'il y a une taxe carbone ? Combien cela me coûte-t-il ? Faites la simulation sur la page "simulation prix carbone".</v>
      </c>
    </row>
    <row r="20" ht="12.75" customHeight="1"/>
    <row r="21" ht="12.75" customHeight="1"/>
    <row r="22" ht="12.75" customHeight="1"/>
    <row r="23" ht="12.75" customHeight="1"/>
    <row r="24" ht="12.75" customHeight="1"/>
    <row r="25" ht="12.75" customHeight="1"/>
    <row r="26" ht="19.5" customHeight="1">
      <c r="A26" t="str">
        <v>Les sources de données figurent sur la page des sources.</v>
      </c>
    </row>
    <row r="27" ht="12.75" customHeight="1"/>
    <row r="28" ht="12.75" customHeight="1"/>
    <row r="29" ht="12.75" customHeight="1"/>
    <row r="30" ht="12.75" customHeight="1"/>
    <row r="31" ht="12.75" customHeight="1"/>
    <row r="32" ht="12.75" customHeight="1"/>
    <row r="33" ht="18.95" customHeight="1">
      <c r="A33" t="str">
        <v>Une interrogation? Vous trouverez sûrement la réponse dans la foire aux questions.</v>
      </c>
    </row>
    <row r="34" ht="12.75" customHeight="1"/>
    <row r="35" ht="12.75" customHeight="1"/>
    <row r="36" ht="12.75" customHeight="1"/>
    <row r="37" ht="12.75" customHeight="1"/>
    <row r="38" ht="12.75" customHeight="1"/>
    <row r="39" ht="12.75" customHeight="1"/>
    <row r="40" ht="19.5" customHeight="1">
      <c r="A40" t="str">
        <v>Aidez-nous à améliorer l'outil en répondant à notre questionnaire d'amélioration !</v>
      </c>
    </row>
    <row r="41" ht="12.75" customHeight="1"/>
    <row r="42" ht="12.75" customHeight="1"/>
    <row r="43" ht="12.75" customHeight="1"/>
    <row r="44" ht="12.75" customHeight="1"/>
    <row r="45" ht="12.75" customHeight="1"/>
    <row r="46" ht="12.75" customHeight="1"/>
    <row r="47" ht="19.5" customHeight="1">
      <c r="A47" t="str">
        <v>Si vous avez des questions, vous pouvez nous contacter aux adresses suivantes :</v>
      </c>
    </row>
    <row r="48">
      <c r="A48" t="str">
        <v>Association TaCa</v>
      </c>
      <c r="C48" t="str">
        <v>micmac.taca@yahoo.fr</v>
      </c>
    </row>
    <row r="49">
      <c r="A49" t="str">
        <v>Association Avenir Climatique</v>
      </c>
      <c r="C49" t="str">
        <v>support-micmac@avenirclimatique.org</v>
      </c>
    </row>
    <row r="56">
      <c r="B56" t="str">
        <v>http://www.taca.asso.fr/</v>
      </c>
      <c r="D56" t="str">
        <v>http://avenirclimatique.org</v>
      </c>
    </row>
  </sheetData>
  <mergeCells count="16">
    <mergeCell ref="A49:B49"/>
    <mergeCell ref="A1:F1"/>
    <mergeCell ref="A5:F5"/>
    <mergeCell ref="A12:F12"/>
    <mergeCell ref="A19:F19"/>
    <mergeCell ref="A26:F26"/>
    <mergeCell ref="A40:F40"/>
    <mergeCell ref="A7:F7"/>
    <mergeCell ref="A13:F13"/>
    <mergeCell ref="A3:F3"/>
    <mergeCell ref="A20:F20"/>
    <mergeCell ref="A31:F31"/>
    <mergeCell ref="A33:F33"/>
    <mergeCell ref="A39:F39"/>
    <mergeCell ref="A47:F47"/>
    <mergeCell ref="A48:B48"/>
  </mergeCells>
  <hyperlinks>
    <hyperlink ref="C48" r:id="rId1"/>
    <hyperlink ref="C49" r:id="rId2"/>
    <hyperlink ref="B56" r:id="rId3"/>
    <hyperlink ref="D56" r:id="rId4"/>
  </hyperlinks>
  <pageMargins left="0.7875" right="0.7875" top="1.0527777777777778" bottom="1.0527777777777778" header="0.7875" footer="0.7875"/>
  <ignoredErrors>
    <ignoredError numberStoredAsText="1" sqref="A1:G56"/>
  </ignoredErrors>
</worksheet>
</file>

<file path=xl/worksheets/sheet3.xml><?xml version="1.0" encoding="utf-8"?>
<worksheet xmlns="http://schemas.openxmlformats.org/spreadsheetml/2006/main" xmlns:r="http://schemas.openxmlformats.org/officeDocument/2006/relationships">
  <dimension ref="A1:R159"/>
  <sheetViews>
    <sheetView workbookViewId="0" rightToLeft="0"/>
  </sheetViews>
  <cols>
    <col min="1" max="1" customWidth="1" width="47.7109375"/>
    <col min="2" max="2" customWidth="1" width="19.5703125"/>
    <col min="3" max="3" customWidth="1" width="2.5703125"/>
    <col min="4" max="4" customWidth="1" width="15.5703125"/>
    <col min="5" max="5" customWidth="1" width="15.5703125"/>
    <col min="6" max="6" customWidth="1" width="2.5703125"/>
    <col min="7" max="7" customWidth="1" width="18.5703125" hidden="true"/>
    <col min="8" max="8" customWidth="1" width="18.5703125"/>
    <col min="9" max="9" customWidth="1" width="3.5703125"/>
    <col min="10" max="10" customWidth="1" width="11.42578125"/>
    <col min="11" max="11" customWidth="1" width="11.42578125"/>
    <col min="12" max="12" customWidth="1" width="11.42578125"/>
    <col min="13" max="13" customWidth="1" width="11.42578125"/>
    <col min="14" max="14" customWidth="1" width="4.42578125"/>
    <col min="15" max="15" customWidth="1" width="18.5703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47.45000000000001" customHeight="1" xml:space="preserve">
      <c r="A1" t="str" xml:space="preserve">
        <v xml:space="preserve">ÉCRAN DE SAISIE_x000d_
Saisissez ici vos consommations dans les cases vertes.</v>
      </c>
    </row>
    <row r="7" ht="22.5" customHeight="1">
      <c r="A7" t="str">
        <v>Vos consommations personnelles</v>
      </c>
      <c r="D7" t="str">
        <v>Émissions unitaires</v>
      </c>
      <c r="G7" t="str">
        <v>Vos émissions annuelles</v>
      </c>
    </row>
    <row r="8" ht="24.95" customHeight="1" xml:space="preserve">
      <c r="D8" t="str">
        <v>en CO2 équivalent</v>
      </c>
      <c r="E8" t="str">
        <v xml:space="preserve"> (cf. foire aux questions)</v>
      </c>
      <c r="G8" t="str">
        <v>kg carbone équivalent</v>
      </c>
      <c r="H8" t="str" xml:space="preserve">
        <v xml:space="preserve">kg équivalent_x000d_
CO2</v>
      </c>
    </row>
    <row r="9" ht="24" customHeight="1" xml:space="preserve">
      <c r="A9" t="str">
        <v>Logement</v>
      </c>
      <c r="J9" t="str" xml:space="preserve">
        <v xml:space="preserve">En règle générale, les données à rentrer dans cet outil sont vos données personnelles et pas celles de votre foyer._x000d_
_x000d_
Le logement est un cas particulier : il faut rentrer les consommations de votre foyer et son nombre d'occupants. L'outil divise les émissions du foyer en part égale pour chaque occupant._x000d_
La surface du logement est utilisée dans la partie Résultats pour calculer l’impact de sa construction, et pour comparer sa consommation avec celle d’un logement standard au m2._x000d_
Astuce : Vous trouverez vos consommations annuelles d'énergie sur vos factures de gaz et d'électricité ou sur votre compte en ligne sur le site de votre fournisseur._x000d_
Si vous utilisez plusieurs logements (par exemple une residence secondaire) il faut se debrouiller à "ramener" ces consommations dans celles du logement principal._x000d_
_x000d_
Hors métropole, le facteur d'émission de l'électricité peut être différent ! Consulter la base carbone._x000d_
_x000d_
Electricité verte : La distinction entre les fournisseurs d'électricité nous a été demandée par de nombreux utilisateurs de l'outil. Pour connaitre l'origine de la différence entre les 2 facteurs d'émission, l'utilisateur pourra regarder l'onglet "source de données". Cependant, nous souhaitons vous alerter sur la limite de la démarche. Une fois sur le réseau, il est impossible de faire la différence entre la source de production de l'électricité. Par ailleurs, il existe plusieurs fournisseurs d'électricité verte qui ne sont pas tous aussi vertueux qu'Enercoop (dont le facteur d'émission lié à une production majoritairement d'origine hydraulique a été retenu dans le calcul)._x000d_
_x000d_
Pompe à chaleur / Chauffe-eau solaire / Panneaux PV : Ne font pas l'objet d'un calcul spécifiques. Les consommation d'électricité de la PAC peuvent être incluses dans le poste électricité. La fabrication des panneaux peut être prise en compte en amortissement dans le poste bien et services (ajouter le cout d'achat des panneaux divisé par leur durée de vie). _x000d_
</v>
      </c>
    </row>
    <row r="10" ht="42.75" customHeight="1"/>
    <row r="11" ht="24" customHeight="1">
      <c r="A11" t="str">
        <v>Caractéristiques du logement</v>
      </c>
    </row>
    <row r="12" ht="20.25" customHeight="1">
      <c r="A12" t="str">
        <v>Nombre d'habitants du logement</v>
      </c>
    </row>
    <row r="13" ht="20.25" customHeight="1">
      <c r="A13" t="str">
        <v>Surface logement (m²)</v>
      </c>
      <c r="D13" s="1">
        <f>'Sources des données'!C9</f>
        <v>17.5</v>
      </c>
      <c r="E13" t="str">
        <v>kgCO2/m2</v>
      </c>
      <c r="G13" s="2">
        <f>H13*11/44</f>
        <v>0</v>
      </c>
      <c r="H13" s="3">
        <f>IF(B12=0,B13*D13,B13*D13/B12)</f>
        <v>0</v>
      </c>
    </row>
    <row r="14" ht="24" customHeight="1">
      <c r="A14" t="str">
        <v>Électricité (conso annuelle en kWh)</v>
      </c>
      <c r="D14" t="str">
        <v>(Pour une aide à l'estimation, voir la page dédié)</v>
      </c>
    </row>
    <row r="15" ht="20.25" customHeight="1">
      <c r="A15" t="str">
        <v>Fournisseur classique (kWh)</v>
      </c>
      <c r="D15" s="4">
        <f>'Sources des données'!C11</f>
        <v>0.0571</v>
      </c>
      <c r="E15" t="str">
        <v>kgCO2/kWh</v>
      </c>
      <c r="G15" s="2">
        <f>IFERROR(H15*12/44,0)</f>
        <v>0</v>
      </c>
      <c r="H15" s="2">
        <f>IFERROR(D15*B15/B12,0)</f>
        <v>0</v>
      </c>
    </row>
    <row r="16" ht="20.25" customHeight="1">
      <c r="A16" t="str">
        <v>Fournisseur électricité verte (kWh)</v>
      </c>
      <c r="D16" s="4">
        <f>'Sources des données'!C12</f>
        <v>0.0124</v>
      </c>
      <c r="E16" t="str">
        <v>kgCO2/kWh</v>
      </c>
      <c r="G16" s="2">
        <f>H16*12/44</f>
        <v>0</v>
      </c>
      <c r="H16" s="2">
        <f>IFERROR(D16*B16/B12,0)</f>
        <v>0</v>
      </c>
    </row>
    <row r="17" ht="24" customHeight="1">
      <c r="A17" t="str">
        <v>Gaz et fioul (consommation annuelle)</v>
      </c>
      <c r="D17" t="str">
        <v>(Pour une aide à l'estimation, voir la page dédié)</v>
      </c>
    </row>
    <row r="18" ht="20.25" customHeight="1">
      <c r="A18" t="str">
        <v>Gaz naturel (kWh)</v>
      </c>
      <c r="D18" s="4">
        <f>'Sources des données'!C14</f>
        <v>0.227</v>
      </c>
      <c r="E18" t="str">
        <v>kgCO2/kWh</v>
      </c>
      <c r="G18" s="2">
        <f>IFERROR(H18*12/44,)</f>
        <v>0</v>
      </c>
      <c r="H18" s="2">
        <f>IFERROR(D18*B18/B12,)</f>
        <v>0</v>
      </c>
    </row>
    <row r="19" ht="20.25" customHeight="1">
      <c r="A19" t="str">
        <v>Propane (kWh)</v>
      </c>
      <c r="D19" s="4">
        <f>'Sources des données'!C16</f>
        <v>0.27</v>
      </c>
      <c r="E19" t="str">
        <v>kgCO2/kWh</v>
      </c>
      <c r="G19" s="2">
        <f>IFERROR(H19*12/44,)</f>
        <v>0</v>
      </c>
      <c r="H19" s="2">
        <f>IFERROR(D19*B19/B12,)</f>
        <v>0</v>
      </c>
    </row>
    <row r="20" ht="20.25" customHeight="1">
      <c r="A20" t="str">
        <v>Fournisseur de gaz vert (kWh)</v>
      </c>
      <c r="D20" s="4">
        <f>'Sources des données'!C17</f>
        <v>0.056999999999999995</v>
      </c>
      <c r="E20" t="str">
        <v>kgCO2/kWh</v>
      </c>
      <c r="G20" s="2">
        <f>IFERROR(H20*12/44,)</f>
        <v>0</v>
      </c>
      <c r="H20" s="2">
        <f>IFERROR(D20*B20/B12,)</f>
        <v>0</v>
      </c>
    </row>
    <row r="21" ht="20.25" customHeight="1">
      <c r="A21" t="str">
        <v>Fioul domestique (kWh)</v>
      </c>
      <c r="D21" s="4">
        <f>'Sources des données'!C15</f>
        <v>0.324</v>
      </c>
      <c r="E21" t="str">
        <v>kgCO2/kWh</v>
      </c>
      <c r="G21" s="2">
        <f>IFERROR(H21*12/44,)</f>
        <v>0</v>
      </c>
      <c r="H21" s="2">
        <f>IFERROR(D21*B21/B12,)</f>
        <v>0</v>
      </c>
    </row>
    <row r="22" ht="24" customHeight="1">
      <c r="A22" t="str">
        <v>Bois</v>
      </c>
      <c r="D22" t="str">
        <v>(Pour une aide à l'estimation, voir la page dédié)</v>
      </c>
    </row>
    <row r="23" ht="20.25" customHeight="1">
      <c r="A23" t="str">
        <v>Bois bûche (kWh)</v>
      </c>
      <c r="D23" s="5">
        <f>'Sources des données'!C19</f>
        <v>0.0295</v>
      </c>
      <c r="E23" t="str">
        <v>kgCO2/kWh</v>
      </c>
      <c r="G23" s="2">
        <f>IFERROR(H23*12/44,)</f>
        <v>0</v>
      </c>
      <c r="H23" s="2">
        <f>IFERROR(D23*B23/B12,)</f>
        <v>0</v>
      </c>
    </row>
    <row r="24" ht="20.25" customHeight="1">
      <c r="A24" t="str">
        <v>Granulés (kWh)</v>
      </c>
      <c r="D24" s="5">
        <f>'Sources des données'!C18</f>
        <v>0.0304</v>
      </c>
      <c r="E24" t="str">
        <v>kgCO2/kWh</v>
      </c>
      <c r="G24" s="2">
        <f>IFERROR(H24*12/44,)</f>
        <v>0</v>
      </c>
      <c r="H24" s="2">
        <f>IFERROR(D24*B24/B12,)</f>
        <v>0</v>
      </c>
    </row>
    <row r="25" ht="32.25" customHeight="1"/>
    <row r="26" ht="24" customHeight="1" xml:space="preserve">
      <c r="A26" t="str" xml:space="preserve">
        <v xml:space="preserve">Transports_x000d_
(hors transports professionnels)</v>
      </c>
      <c r="J26" t="str" xml:space="preserve">
        <v xml:space="preserve">Indiquez vos déplacements personnels et pas les déplacements professionnels._x000d_
_x000d_
_x000d_
_x000d_
Kilométrage annuel de vos déplacements PERSONNELS (cela comprend le trajet maison-travail mais pas ceux effectués dans le cadre de vos fonctions)_x000d_
Nombre moyen d'usagers : les personnes vous accompagnant de manière régulière et partageant donc l'usage du vehicule._x000d_
Conso moyenne aux 100 : ci-dessous des valeurs standards si vous ne savez pas la consommation de votre voiture (source, guide facteurs émissions ADEME V6) :_x000d_
* Essence : 6L (5CV et moins), 7L (6 à 10 CV), 11L (11 CV et plus)_x000d_
* Diesel : 7L (5CV et moins), 9L (6 à 10 CV), 11L (11 CV et plus)_x000d_
* Hybride : enlever 15 % aux consommations ci-dessus (source ADEME : http://www2.ademe.fr/servlet/KBaseShow?catid=13655)_x000d_
_x000d_
Âge du véhicule : l'âge du véhicule est demandé pour estimer le poids carbone lié à la fabrication du véhicule. L'impact annuel de fabrication du véhicule est correspond à l'impact de sa fabrication, divisé par le nombre d'années d'utilisation (amortissement)._x000d_
Exemple : _x000d_
- vous possédez une voiture qui a 10 ans, mettre 10 ;_x000d_
- vous possédez deux voitures qui ont une moyenne de 7 ans, indiquer 7/2 ;_x000d_
- si votre voiture a moins d'un an, indiquer 1 (et non pas un chiffre &lt; 1)._x000d_
_x000d_
_x000d_
_x000d_
Attention pour l'avion : on vous demande le nombre d'heures par an dans l'avion._x000d_
_x000d_
_x000d_
Attention pour le train et les transports en commun : le nombre d'heures par semaine à indiquer est le nombre d'heure effectivement passées dans le bus ou le métro, il ne faut pas compter le temps d'attente aux correspondances. Le train de banlieue et le RER comptent dans le temps de métro et non de train.</v>
      </c>
    </row>
    <row r="27" ht="24" customHeight="1"/>
    <row r="28" ht="24" customHeight="1">
      <c r="A28" t="str">
        <v>Voiture à essence/gazole</v>
      </c>
    </row>
    <row r="29" ht="20.25" customHeight="1">
      <c r="A29" t="str">
        <v>Nombre de véhicules possédés</v>
      </c>
      <c r="D29" s="1">
        <v>7000</v>
      </c>
      <c r="E29" t="str">
        <v>kgCO2e/véhicule</v>
      </c>
      <c r="G29" s="2" t="e">
        <f>#REF!*12/44</f>
        <v>#REF!</v>
      </c>
      <c r="H29" s="2">
        <f>IFERROR(B29*D29/B30,)</f>
        <v>0</v>
      </c>
    </row>
    <row r="30" ht="15.75" customHeight="1">
      <c r="A30" t="str">
        <v>renouvelé tous les X (ans)</v>
      </c>
      <c r="D30" s="2" t="str">
        <v>ans</v>
      </c>
    </row>
    <row r="31" ht="20.25" customHeight="1">
      <c r="A31" t="str">
        <v>Kilométrage annuel</v>
      </c>
      <c r="D31" s="1">
        <f>'Sources des données'!C23</f>
        <v>2.9</v>
      </c>
      <c r="E31" t="str">
        <v>kgCO2e/Litre</v>
      </c>
      <c r="G31" s="2">
        <f>H31*12/44</f>
        <v>0</v>
      </c>
      <c r="H31" s="2">
        <f>IF(B32=0,0,D31*(B31/100)*B33/B32)</f>
        <v>0</v>
      </c>
    </row>
    <row r="32" ht="20.25" customHeight="1">
      <c r="A32" t="str">
        <v xml:space="preserve">Nombre moyen d'usagers </v>
      </c>
    </row>
    <row r="33" ht="20.25" customHeight="1">
      <c r="A33" t="str">
        <v>Conso moyenne aux 100km</v>
      </c>
    </row>
    <row r="34" ht="24" customHeight="1">
      <c r="A34" t="str">
        <v>Voiture électrique</v>
      </c>
    </row>
    <row r="35" ht="30.75" customHeight="1">
      <c r="A35" t="str">
        <v>Kilométrage annuel (n'inclus pas la fabrication du véhicule)</v>
      </c>
      <c r="D35" s="4">
        <f>'Sources des données'!C24</f>
        <v>0.0198</v>
      </c>
      <c r="E35" t="str">
        <v>kgCO2e/km</v>
      </c>
      <c r="G35" s="2">
        <f>H35*12/44</f>
        <v>0</v>
      </c>
      <c r="H35" s="2">
        <f>IF(B36=0,B35*D35,B35*D35/B36)</f>
        <v>0</v>
      </c>
    </row>
    <row r="36" ht="20.25" customHeight="1">
      <c r="A36" t="str">
        <v xml:space="preserve">Nombre moyen d'usagers </v>
      </c>
    </row>
    <row r="37" ht="45.75" customHeight="1">
      <c r="A37" t="str">
        <v>Si vous possedez un véhicule, quel âge a t-il ? (si vous en possedez plusieurs, divisez par le nombre de véhicules)</v>
      </c>
      <c r="D37" s="1">
        <f>'Sources des données'!C22</f>
        <v>12000</v>
      </c>
      <c r="E37" t="str">
        <v>kgCO2e/véhicule</v>
      </c>
      <c r="G37" s="2">
        <f>H37*12/44</f>
        <v>0</v>
      </c>
      <c r="H37" s="2">
        <f>IFERROR(D37/B37,)</f>
        <v>0</v>
      </c>
    </row>
    <row r="38" ht="24" customHeight="1">
      <c r="A38" t="str">
        <v>Voiture au gaz (GPL)</v>
      </c>
    </row>
    <row r="39" ht="20.25" customHeight="1">
      <c r="A39" t="str">
        <v>Kilométrage annuel</v>
      </c>
      <c r="D39" s="1">
        <f>'Sources des données'!C25</f>
        <v>2.506666666666667</v>
      </c>
      <c r="E39" t="str">
        <v>kgCO2e/L</v>
      </c>
      <c r="G39" s="2">
        <f>H39*12/44</f>
        <v>0</v>
      </c>
      <c r="H39" s="2">
        <f>IF(B40=0,0,D39*(B39/100)*B41/B40)</f>
        <v>0</v>
      </c>
    </row>
    <row r="40" ht="20.25" customHeight="1">
      <c r="A40" t="str">
        <v xml:space="preserve">Nombre moyen d'usagers </v>
      </c>
    </row>
    <row r="41" ht="20.25" customHeight="1">
      <c r="A41" t="str">
        <v>Conso moyenne aux 100km</v>
      </c>
    </row>
    <row r="42" ht="45.75" customHeight="1">
      <c r="A42" t="str">
        <v>Si vous possedez un véhicule, quel âge a t-il ? (si vous en possedez plusieurs, divisez par le nombre de véhicules)</v>
      </c>
      <c r="D42" s="1">
        <f>'Sources des données'!C22</f>
        <v>12000</v>
      </c>
      <c r="E42" t="str">
        <v>kgCO2e/véhicule</v>
      </c>
      <c r="G42" s="2">
        <f>H42*12/44</f>
        <v>0</v>
      </c>
      <c r="H42" s="2">
        <f>IFERROR(D42/B42,)</f>
        <v>0</v>
      </c>
    </row>
    <row r="43" ht="24" customHeight="1">
      <c r="A43" t="str">
        <v>Moto/Scooter/Mobilette</v>
      </c>
    </row>
    <row r="44" ht="20.25" customHeight="1">
      <c r="A44" t="str">
        <v>Kilométrage annuel</v>
      </c>
      <c r="D44" s="4">
        <f>'Sources des données'!C26</f>
        <v>0.204</v>
      </c>
      <c r="E44" t="str">
        <v>kgCOe/km</v>
      </c>
      <c r="G44" s="2">
        <f>H44*12/44</f>
        <v>0</v>
      </c>
      <c r="H44" s="2">
        <f>D44*B44</f>
        <v>0</v>
      </c>
    </row>
    <row r="45" ht="45.75" customHeight="1">
      <c r="A45" t="str">
        <v>Si vous possedez un véhicule, quel âge a t-il ? (si vous en possedez plusieurs, divisez par le nombre de véhicules)</v>
      </c>
      <c r="D45" s="1">
        <f>'Sources des données'!C27</f>
        <v>3670.0000000000005</v>
      </c>
      <c r="E45" t="str">
        <v>kgCO2e/véhicule</v>
      </c>
      <c r="G45" s="2">
        <f>H45*12/44</f>
        <v>0</v>
      </c>
      <c r="H45" s="2">
        <f>IFERROR(D45/B45,)</f>
        <v>0</v>
      </c>
    </row>
    <row r="46" ht="24" customHeight="1">
      <c r="A46" t="str">
        <v>Avion</v>
      </c>
    </row>
    <row r="47" ht="20.25" customHeight="1">
      <c r="A47" t="str">
        <v>Nombre d'heures de vol par an</v>
      </c>
      <c r="D47" s="2">
        <f>'Sources des données'!C28</f>
        <v>188.25</v>
      </c>
      <c r="E47" t="str">
        <v>kgCO2e/h</v>
      </c>
      <c r="G47" s="2">
        <f>H47*12/44</f>
        <v>0</v>
      </c>
      <c r="H47" s="2">
        <f>D47*B47</f>
        <v>0</v>
      </c>
    </row>
    <row r="48" ht="24" customHeight="1">
      <c r="A48" t="str">
        <v>Train</v>
      </c>
    </row>
    <row r="49" ht="20.25" customHeight="1">
      <c r="A49" t="str">
        <v>Kilométrage annuel</v>
      </c>
      <c r="B49" s="2">
        <v>12000</v>
      </c>
      <c r="D49" s="5">
        <f>'Sources des données'!C30</f>
        <v>0.0056</v>
      </c>
      <c r="E49" t="str">
        <v>kgCO2e/km</v>
      </c>
      <c r="G49" s="2">
        <f>H49*12/44</f>
        <v>18.327272727272728</v>
      </c>
      <c r="H49" s="2">
        <f>D49*B49</f>
        <v>67.2</v>
      </c>
    </row>
    <row r="50" ht="24" customHeight="1">
      <c r="A50" t="str">
        <v>Transports en commun</v>
      </c>
    </row>
    <row r="51" ht="20.25" customHeight="1">
      <c r="A51" t="str">
        <v>Nombre d'heures de bus/semaine</v>
      </c>
      <c r="D51" s="6">
        <f>'Sources des données'!C32</f>
        <v>1.992</v>
      </c>
      <c r="E51" t="str">
        <v>kgCO2e/heure</v>
      </c>
      <c r="G51" s="2">
        <f>H51*12/44</f>
        <v>0</v>
      </c>
      <c r="H51" s="2">
        <f>D51*B51*52</f>
        <v>0</v>
      </c>
    </row>
    <row r="52" ht="20.25" customHeight="1">
      <c r="A52" t="str">
        <v>Nombre d'heures de métro/semaine</v>
      </c>
      <c r="D52" s="6">
        <f>'Sources des données'!C34</f>
        <v>0.16574999999999998</v>
      </c>
      <c r="E52" t="str">
        <v>kgCO2e/heure</v>
      </c>
      <c r="G52" s="2">
        <f>H52*12/44</f>
        <v>0</v>
      </c>
      <c r="H52" s="2">
        <f>D52*B52*52</f>
        <v>0</v>
      </c>
    </row>
    <row r="53" ht="32.25" customHeight="1"/>
    <row r="54" ht="24" customHeight="1" xml:space="preserve">
      <c r="A54" t="str" xml:space="preserve">
        <v xml:space="preserve">Alimentation (débutant)_x000d_
(Un calcul plus détaillé est disponible plus bas, le cas échéant, ne pas remplir cette partie)</v>
      </c>
      <c r="J54" t="str" xml:space="preserve">
        <v xml:space="preserve">INDICATEURS_x000d_
</v>
      </c>
    </row>
    <row r="55" ht="24" customHeight="1"/>
    <row r="56" ht="24" customHeight="1">
      <c r="A56" t="str">
        <v>Repas (Nombre de repas par semaine, petit déjeuner inclus)</v>
      </c>
    </row>
    <row r="57" ht="20.25" customHeight="1">
      <c r="A57" t="str">
        <v>Nombre de repas végétariens</v>
      </c>
      <c r="D57" s="1">
        <f>'Sources des données'!C61</f>
        <v>0.51</v>
      </c>
      <c r="E57" t="str">
        <v>kgCO2e/repas</v>
      </c>
      <c r="G57" s="2">
        <f>H57*12/44</f>
        <v>0</v>
      </c>
      <c r="H57" s="2">
        <f>D57*B57*52</f>
        <v>0</v>
      </c>
    </row>
    <row r="58" ht="15.75" customHeight="1">
      <c r="A58" t="str">
        <v>Nombre de repas à base de viande rouge</v>
      </c>
      <c r="D58" s="1">
        <f>'Sources des données'!C62</f>
        <v>6.29</v>
      </c>
      <c r="E58" t="str">
        <v>kgCO2e/repas</v>
      </c>
      <c r="G58" s="2">
        <f>H58*12/44</f>
        <v>0</v>
      </c>
      <c r="H58" s="2">
        <f>D58*B58*52</f>
        <v>0</v>
      </c>
    </row>
    <row r="59" ht="15.75" customHeight="1">
      <c r="A59" t="str">
        <v>Nombre de repas à base de viande blanche</v>
      </c>
      <c r="D59" s="1">
        <f>'Sources des données'!C63</f>
        <v>1.35</v>
      </c>
      <c r="E59" t="str">
        <v>kgCO2e/repas</v>
      </c>
      <c r="G59" s="2">
        <f>H59*12/44</f>
        <v>0</v>
      </c>
      <c r="H59" s="2">
        <f>D59*B59*52</f>
        <v>0</v>
      </c>
    </row>
    <row r="60" ht="24" customHeight="1">
      <c r="A60" t="str">
        <v>Boissons (litres par semaine)</v>
      </c>
    </row>
    <row r="61" ht="20.25" customHeight="1">
      <c r="A61" t="str">
        <v>Alcool (tous types)</v>
      </c>
      <c r="D61" s="7">
        <f>'Sources des données'!C56</f>
        <v>2</v>
      </c>
      <c r="E61" t="str">
        <v>kgCO2e/L</v>
      </c>
      <c r="G61" s="2">
        <f>H61*12/44</f>
        <v>0</v>
      </c>
      <c r="H61" s="2">
        <f>D61*B61*52</f>
        <v>0</v>
      </c>
    </row>
    <row r="62" ht="20.25" customHeight="1">
      <c r="A62" t="str">
        <v>Sodas, jus, sirops, etc.</v>
      </c>
      <c r="D62" s="7">
        <f>'Sources des données'!C57</f>
        <v>1.09</v>
      </c>
      <c r="E62" t="str">
        <v>kgCO2e/L</v>
      </c>
      <c r="G62" s="2">
        <f>H62*12/44</f>
        <v>0</v>
      </c>
      <c r="H62" s="2">
        <f>D62*B62*52</f>
        <v>0</v>
      </c>
    </row>
    <row r="63" ht="24" customHeight="1">
      <c r="A63" t="str">
        <v>Buvez-vous votre eau en bouteille ?</v>
      </c>
    </row>
    <row r="64" ht="20.25" customHeight="1">
      <c r="A64" t="str">
        <v>Cochez la case si oui</v>
      </c>
      <c r="B64" s="2" t="b">
        <v>0</v>
      </c>
      <c r="D64" s="2">
        <f>'Sources des données'!C58</f>
        <v>430.33500000000004</v>
      </c>
      <c r="E64" t="str">
        <v>kgCO2e/an</v>
      </c>
      <c r="G64" s="2">
        <f>H64*12/44</f>
        <v>0</v>
      </c>
      <c r="H64" s="2">
        <f>IF(B64,D64,0)</f>
        <v>0</v>
      </c>
    </row>
    <row r="65" ht="24" customHeight="1">
      <c r="A65" t="str">
        <v>Etes vous engagé dans une démarche zéro déchet ?</v>
      </c>
    </row>
    <row r="66" ht="20.25" customHeight="1">
      <c r="A66" t="str">
        <v>Cochez la case si oui</v>
      </c>
      <c r="B66" s="2" t="b">
        <v>0</v>
      </c>
      <c r="D66" s="7">
        <f>'Sources des données'!C59</f>
        <v>200</v>
      </c>
      <c r="E66" t="str">
        <v>kgCO2e/an</v>
      </c>
      <c r="G66" s="2">
        <f>H66*12/44</f>
        <v>54.54545454545455</v>
      </c>
      <c r="H66" s="2">
        <f>IF(B66,D66/3,D66)</f>
        <v>200</v>
      </c>
    </row>
    <row r="67" ht="20.25" customHeight="1"/>
    <row r="68" ht="24" customHeight="1" xml:space="preserve">
      <c r="A68" t="str">
        <v>Alimentation (expert)</v>
      </c>
      <c r="J68" t="str" xml:space="preserve">
        <v xml:space="preserve">INDICATEURS_x000d_
(pour apprécier la quantité totale pour 1 SEMAINE)_x000d_
_x000d_
Viande_x000d_
* Un steack haché pèse 100 g environ_x000d_
* Un oeuf pèse environ 50 g : 6 oeufs pèsent 0,3 kg ; 20 oeufs pèsent 1 kg_x000d_
* Une portion: 0,15Kg_x000d_
_x000d_
_x000d_
_x000d_
_x000d_
_x000d_
_x000d_
_x000d_
_x000d_
_x000d_
_x000d_
Laitages_x000d_
Portion fromage : 0,05Kg_x000d_
Portion laitages : 0,125Kg_x000d_
_x000d_
_x000d_
_x000d_
_x000d_
Exemples de fruits et légumes arrivés par avion :_x000d_
* Cerises, fraises et raisins de l'hémisphère sud,_x000d_
* Ananas de Côte d'Ivoire, litchis de la Réunion_x000d_
* Bananes, oranges d'Amérique du Sud_x000d_
_x000d_
_x000d_
_x000d_
Plats cuisinés et conserves_x000d_
Une boîte de conserve format classique contient 0,8 kg_x000d_
_x000d_
_x000d_
</v>
      </c>
    </row>
    <row r="69" ht="24" customHeight="1">
      <c r="A69" t="str">
        <v xml:space="preserve">Souhaitez vous utiliser le mode expert ? </v>
      </c>
      <c r="B69" s="2" t="b">
        <v>0</v>
      </c>
      <c r="D69" t="str">
        <v>Si non, ne pas compléter et passer directement aux biens et services</v>
      </c>
    </row>
    <row r="70" ht="24" customHeight="1">
      <c r="A70" t="str">
        <v>Viandes et poissons (kg/semaine)</v>
      </c>
    </row>
    <row r="71" ht="20.25" customHeight="1">
      <c r="A71" t="str">
        <v>Viandes de bœuf, veau, mouton</v>
      </c>
      <c r="D71" s="1">
        <f>VLOOKUP(A71,'Sources des données'!$A$8:$F$98,3,FALSE)</f>
        <v>28.6</v>
      </c>
      <c r="E71" s="1" t="str">
        <f>VLOOKUP(A71,'Sources des données'!$A$8:$F$98,4,FALSE)</f>
        <v>kgCO2e/kg</v>
      </c>
      <c r="G71" s="2">
        <f>H71*12/44</f>
        <v>0</v>
      </c>
      <c r="H71" s="2">
        <f>D71*B71*52</f>
        <v>0</v>
      </c>
    </row>
    <row r="72" ht="20.25" customHeight="1">
      <c r="A72" t="str">
        <v>Viande de porc</v>
      </c>
      <c r="D72" s="1">
        <f>VLOOKUP(A72,'Sources des données'!$A$8:$F$98,3,FALSE)</f>
        <v>5.89</v>
      </c>
      <c r="E72" s="1" t="str">
        <f>VLOOKUP(A72,'Sources des données'!$A$8:$F$98,4,FALSE)</f>
        <v>kgCO2e/kg</v>
      </c>
      <c r="G72" s="2">
        <f>H72*12/44</f>
        <v>0</v>
      </c>
      <c r="H72" s="2">
        <f>D72*B72*52</f>
        <v>0</v>
      </c>
    </row>
    <row r="73" ht="20.25" customHeight="1">
      <c r="A73" t="str">
        <v>Volaille et œufs</v>
      </c>
      <c r="D73" s="1">
        <f>VLOOKUP(A73,'Sources des données'!$A$8:$F$98,3,FALSE)</f>
        <v>4.75</v>
      </c>
      <c r="E73" s="1" t="str">
        <f>VLOOKUP(A73,'Sources des données'!$A$8:$F$98,4,FALSE)</f>
        <v>kgCO2e/kg</v>
      </c>
      <c r="G73" s="2">
        <f>H73*12/44</f>
        <v>0</v>
      </c>
      <c r="H73" s="2">
        <f>D73*B73*52</f>
        <v>0</v>
      </c>
    </row>
    <row r="74" ht="20.25" customHeight="1">
      <c r="A74" t="str">
        <v>Poisson</v>
      </c>
      <c r="D74" s="1">
        <f>VLOOKUP(A74,'Sources des données'!$A$8:$F$98,3,FALSE)</f>
        <v>9.59</v>
      </c>
      <c r="E74" s="1" t="str">
        <f>VLOOKUP(A74,'Sources des données'!$A$8:$F$98,4,FALSE)</f>
        <v>kgCO2e/kg</v>
      </c>
      <c r="G74" s="2">
        <f>H74*12/44</f>
        <v>0</v>
      </c>
      <c r="H74" s="2">
        <f>D74*B74*52</f>
        <v>0</v>
      </c>
    </row>
    <row r="75" ht="24" customHeight="1">
      <c r="A75" t="str">
        <v>Laitages (kg/ semaine)</v>
      </c>
    </row>
    <row r="76" ht="20.25" customHeight="1">
      <c r="A76" t="str">
        <v>Fromage et beurre</v>
      </c>
      <c r="D76" s="1">
        <f>VLOOKUP(A76,'Sources des données'!$A$8:$F$98,3,FALSE)</f>
        <v>5</v>
      </c>
      <c r="E76" s="1" t="str">
        <f>VLOOKUP(A76,'Sources des données'!$A$8:$F$98,4,FALSE)</f>
        <v xml:space="preserve">kgCO2e/kg </v>
      </c>
      <c r="G76" s="2">
        <f>H76*12/44</f>
        <v>0</v>
      </c>
      <c r="H76" s="2">
        <f>D76*B76*52</f>
        <v>0</v>
      </c>
    </row>
    <row r="77" ht="20.25" customHeight="1">
      <c r="A77" t="str">
        <v>Yahourt</v>
      </c>
      <c r="D77" s="1" t="e">
        <f>VLOOKUP(A77,'Sources des données'!$A$8:$F$98,3,FALSE)</f>
        <v>#N/A</v>
      </c>
      <c r="E77" s="1" t="e">
        <f>VLOOKUP(A77,'Sources des données'!$A$8:$F$98,4,FALSE)</f>
        <v>#N/A</v>
      </c>
      <c r="G77" s="2" t="e">
        <f>H77*12/44</f>
        <v>#N/A</v>
      </c>
      <c r="H77" s="2" t="e">
        <f>D77*B77*52</f>
        <v>#N/A</v>
      </c>
    </row>
    <row r="78" ht="20.25" customHeight="1">
      <c r="A78" t="str">
        <v>Lait</v>
      </c>
      <c r="D78" s="1">
        <f>VLOOKUP(A78,'Sources des données'!$A$8:$F$98,3,FALSE)</f>
        <v>1.22</v>
      </c>
      <c r="E78" s="1" t="str">
        <f>VLOOKUP(A78,'Sources des données'!$A$8:$F$98,4,FALSE)</f>
        <v>kgCO2e/litre</v>
      </c>
      <c r="G78" s="2">
        <f>H78*12/44</f>
        <v>0</v>
      </c>
      <c r="H78" s="2">
        <f>D78*B78*52</f>
        <v>0</v>
      </c>
    </row>
    <row r="79" ht="24" customHeight="1">
      <c r="A79" t="str">
        <v>Fruits et légumes frais (kg/semaine)</v>
      </c>
    </row>
    <row r="80" ht="20.25" customHeight="1">
      <c r="A80" t="str">
        <v>Hors saison</v>
      </c>
      <c r="D80" s="1">
        <f>VLOOKUP(A80,'Sources des données'!$A$8:$F$98,3,FALSE)</f>
        <v>2.24</v>
      </c>
      <c r="E80" s="1" t="str">
        <f>VLOOKUP(A80,'Sources des données'!$A$8:$F$98,4,FALSE)</f>
        <v>kgCO2/kg</v>
      </c>
      <c r="G80" s="2">
        <f>H80*12/44</f>
        <v>0</v>
      </c>
      <c r="H80" s="2">
        <f>D80*B80*52</f>
        <v>0</v>
      </c>
    </row>
    <row r="81" ht="20.25" customHeight="1">
      <c r="A81" t="str">
        <v>Arrivés par avion</v>
      </c>
      <c r="D81" s="1">
        <f>VLOOKUP(A81,'Sources des données'!$A$8:$F$98,3,FALSE)</f>
        <v>21.9</v>
      </c>
      <c r="E81" s="1" t="str">
        <f>VLOOKUP(A81,'Sources des données'!$A$8:$F$98,4,FALSE)</f>
        <v>kgCO2/kg</v>
      </c>
      <c r="G81" s="2">
        <f>H81*12/44</f>
        <v>0</v>
      </c>
      <c r="H81" s="2">
        <f>D81*B81*52</f>
        <v>0</v>
      </c>
    </row>
    <row r="82" ht="20.25" customHeight="1">
      <c r="A82" t="str">
        <v>Arrivés par bateau</v>
      </c>
      <c r="D82" s="1">
        <f>VLOOKUP(A82,'Sources des données'!$A$8:$F$98,3,FALSE)</f>
        <v>0.66</v>
      </c>
      <c r="E82" s="1" t="str">
        <f>VLOOKUP(A82,'Sources des données'!$A$8:$F$98,4,FALSE)</f>
        <v>kgCO2/kg</v>
      </c>
      <c r="G82" s="2">
        <f>H82*12/44</f>
        <v>0</v>
      </c>
      <c r="H82" s="2">
        <f>D82*B82*52</f>
        <v>0</v>
      </c>
    </row>
    <row r="83" ht="20.25" customHeight="1">
      <c r="A83" t="str">
        <v>de saison</v>
      </c>
      <c r="D83" s="1">
        <f>VLOOKUP(A83,'Sources des données'!$A$8:$F$98,3,FALSE)</f>
        <v>0.267</v>
      </c>
      <c r="E83" s="1" t="str">
        <f>VLOOKUP(A83,'Sources des données'!$A$8:$F$98,4,FALSE)</f>
        <v>kgCO2/kg</v>
      </c>
      <c r="G83" s="2">
        <f>H83*12/44</f>
        <v>0</v>
      </c>
      <c r="H83" s="2">
        <f>D83*B83*52</f>
        <v>0</v>
      </c>
    </row>
    <row r="84" ht="33" customHeight="1">
      <c r="A84" t="str">
        <v>Plats cuisinés et boîtes de conserves (kg/semaine)</v>
      </c>
    </row>
    <row r="85" ht="20.25" customHeight="1">
      <c r="A85" t="str">
        <v>Plats cuisinés et conserves</v>
      </c>
      <c r="D85" s="1">
        <f>VLOOKUP(A85,'Sources des données'!$A$8:$F$98,3,FALSE)</f>
        <v>2.766</v>
      </c>
      <c r="E85" s="1" t="str">
        <f>VLOOKUP(A85,'Sources des données'!$A$8:$F$98,4,FALSE)</f>
        <v>kgCO2/kg</v>
      </c>
      <c r="G85" s="2">
        <f>H85*12/44</f>
        <v>0</v>
      </c>
      <c r="H85" s="2">
        <f>D85*B85*52</f>
        <v>0</v>
      </c>
    </row>
    <row r="86" ht="24" customHeight="1">
      <c r="A86" t="str">
        <v>Pain, pâtes, riz, etc (kg/semaine)</v>
      </c>
    </row>
    <row r="87" ht="20.25" customHeight="1">
      <c r="A87" t="str">
        <v>Pain, pâtes (poids sec)</v>
      </c>
      <c r="D87" s="1">
        <f>VLOOKUP(A87,'Sources des données'!$A$8:$F$98,3,FALSE)</f>
        <v>1.48</v>
      </c>
      <c r="E87" s="1" t="str">
        <f>VLOOKUP(A87,'Sources des données'!$A$8:$F$98,4,FALSE)</f>
        <v>kgCO2/kg</v>
      </c>
      <c r="G87" s="2">
        <f>H87*12/44</f>
        <v>0</v>
      </c>
      <c r="H87" s="2">
        <f>D87*B87*52</f>
        <v>0</v>
      </c>
    </row>
    <row r="88" ht="20.25" customHeight="1">
      <c r="A88" t="str">
        <v>Riz (poids sec)</v>
      </c>
      <c r="D88" s="1">
        <f>VLOOKUP(A88,'Sources des données'!$A$8:$F$98,3,FALSE)</f>
        <v>4.23</v>
      </c>
      <c r="E88" s="1" t="str">
        <f>VLOOKUP(A88,'Sources des données'!$A$8:$F$98,4,FALSE)</f>
        <v>kgCO2/kg</v>
      </c>
      <c r="G88" s="2">
        <f>H88*12/44</f>
        <v>0</v>
      </c>
      <c r="H88" s="2">
        <f>D88*B88*52</f>
        <v>0</v>
      </c>
    </row>
    <row r="89" ht="24" customHeight="1">
      <c r="A89" t="str">
        <v>Boissons (litres/semaine)</v>
      </c>
    </row>
    <row r="90" ht="20.25" customHeight="1">
      <c r="A90" t="str">
        <v>Alcool (vin, bière…)</v>
      </c>
      <c r="D90" s="1">
        <f>VLOOKUP(A90,'Sources des données'!$A$8:$F$98,3,FALSE)</f>
        <v>2</v>
      </c>
      <c r="E90" s="1" t="str">
        <f>VLOOKUP(A90,'Sources des données'!$A$8:$F$98,4,FALSE)</f>
        <v>kgCO2e/litre</v>
      </c>
      <c r="G90" s="2">
        <f>H90*12/44</f>
        <v>0</v>
      </c>
      <c r="H90" s="2">
        <f>D90*B90*52</f>
        <v>0</v>
      </c>
    </row>
    <row r="91" ht="20.25" customHeight="1">
      <c r="A91" t="str">
        <v>Sodas, jus, sirops, etc.</v>
      </c>
      <c r="D91" s="1">
        <f>VLOOKUP(A91,'Sources des données'!$A$8:$F$98,3,FALSE)</f>
        <v>1.09</v>
      </c>
      <c r="E91" s="1" t="str">
        <f>VLOOKUP(A91,'Sources des données'!$A$8:$F$98,4,FALSE)</f>
        <v>kgCO2e/litre</v>
      </c>
      <c r="G91" s="2">
        <f>H91*12/44</f>
        <v>0</v>
      </c>
      <c r="H91" s="2">
        <f>D91*B91*52</f>
        <v>0</v>
      </c>
    </row>
    <row r="92" ht="24" customHeight="1">
      <c r="A92" t="str">
        <v>Buvez-vous votre eau en bouteille ?</v>
      </c>
    </row>
    <row r="93" ht="20.25" customHeight="1">
      <c r="A93" t="str">
        <v>Cochez la case si oui</v>
      </c>
      <c r="B93" s="2" t="b">
        <v>0</v>
      </c>
      <c r="D93" s="1">
        <f>'Sources des données'!C58</f>
        <v>430.33500000000004</v>
      </c>
      <c r="E93" s="1" t="str">
        <v>kgCO2 (forfait)</v>
      </c>
      <c r="G93" s="2">
        <f>H93*12/44</f>
        <v>0</v>
      </c>
      <c r="H93" s="2">
        <f>D93*B93</f>
        <v>0</v>
      </c>
    </row>
    <row r="94" ht="32.25" customHeight="1"/>
    <row r="95" ht="24" customHeight="1" xml:space="preserve">
      <c r="A95" t="str">
        <v>Biens et services</v>
      </c>
      <c r="J95" t="str" xml:space="preserve">
        <v xml:space="preserve">Biens de consommation : Euros/an_x000d_
_x000d_
L'énergie grise, c'est à dire le carbone nécessité pour fabriquer les objets qu'on achète, est beaucoup plus importante dans les objets et services de haute technologie que dans les objets et services courants (vêtements, mobilier, plombier)._x000d_
Il s'agit ici de répartir votre budget d'achat annuel entre les 2 postes proposés. Mettre les abonnements téléphonie dans le 1er poste._x000d_
_x000d_
N'oubliez pas les budgets cadeau Noël et anniversaire. Scoop: les dons à taca et Avenir Climatique sont estimés à 0g Ce/€ !</v>
      </c>
    </row>
    <row r="96" ht="24" customHeight="1"/>
    <row r="97" ht="24" customHeight="1">
      <c r="A97" t="str">
        <v>Electronique</v>
      </c>
    </row>
    <row r="98" ht="15.75" customHeight="1">
      <c r="A98" t="str">
        <v>Appareil photo</v>
      </c>
      <c r="D98" s="2">
        <v>30</v>
      </c>
      <c r="E98" t="str">
        <v>kgCO2eq/u</v>
      </c>
      <c r="G98" s="3">
        <f>H98*12/44</f>
        <v>0</v>
      </c>
      <c r="H98" s="3">
        <f>IF(B99=0,0,D98*B98/B99)</f>
        <v>0</v>
      </c>
    </row>
    <row r="99" ht="15.75" customHeight="1">
      <c r="A99" t="str">
        <v>renouvelé tous les X (ans)</v>
      </c>
      <c r="D99" s="2" t="str">
        <v>ans</v>
      </c>
    </row>
    <row r="100" ht="7.5" customHeight="1"/>
    <row r="101" ht="15.75" customHeight="1">
      <c r="A101" t="str">
        <v>Home cinéma</v>
      </c>
      <c r="D101" s="2">
        <v>133</v>
      </c>
      <c r="E101" t="str">
        <v>kgCO2eq/u</v>
      </c>
      <c r="G101" s="3">
        <f>H101*12/44</f>
        <v>0</v>
      </c>
      <c r="H101" s="3">
        <f>IF(B102=0,0,D101*B101/B102)</f>
        <v>0</v>
      </c>
    </row>
    <row r="102" ht="15.75" customHeight="1">
      <c r="A102" t="str">
        <v>renouvelé tous les X (ans)</v>
      </c>
      <c r="D102" s="2" t="str">
        <v>ans</v>
      </c>
    </row>
    <row r="103" ht="6.599999999999999" customHeight="1"/>
    <row r="104" ht="15.75" customHeight="1">
      <c r="A104" t="str">
        <v>Console Vidéo</v>
      </c>
      <c r="D104" s="2">
        <v>74</v>
      </c>
      <c r="E104" t="str">
        <v>kgCO2eq/u</v>
      </c>
      <c r="G104" s="3">
        <f>H104*12/44</f>
        <v>0</v>
      </c>
      <c r="H104" s="3">
        <f>IF(B105=0,0,D104*B104/B105)</f>
        <v>0</v>
      </c>
    </row>
    <row r="105" ht="15.75" customHeight="1">
      <c r="A105" t="str">
        <v>renouvelé tous les X (ans)</v>
      </c>
      <c r="D105" s="2" t="str">
        <v>ans</v>
      </c>
    </row>
    <row r="106" ht="6.599999999999999" customHeight="1"/>
    <row r="107" ht="15.75" customHeight="1">
      <c r="A107" t="str">
        <v>Ecran (Valeur pour 21')</v>
      </c>
      <c r="D107" s="2">
        <v>222</v>
      </c>
      <c r="E107" t="str">
        <v>kgCO2eq/u</v>
      </c>
      <c r="G107" s="3">
        <f>H107*12/44</f>
        <v>0</v>
      </c>
      <c r="H107" s="3">
        <f>IF(B108=0,0,D107*B107/B108)</f>
        <v>0</v>
      </c>
    </row>
    <row r="108" ht="15.75" customHeight="1">
      <c r="A108" t="str">
        <v>renouvelé tous les X (ans)</v>
      </c>
      <c r="D108" s="2" t="str">
        <v>ans</v>
      </c>
    </row>
    <row r="109" ht="6.599999999999999" customHeight="1"/>
    <row r="110" ht="15.75" customHeight="1">
      <c r="A110" t="str">
        <v>Ordinateur fixe haute performance</v>
      </c>
      <c r="D110" s="2">
        <v>296</v>
      </c>
      <c r="E110" t="str">
        <v>kgCO2eq/u</v>
      </c>
      <c r="G110" s="3">
        <f>H110*12/44</f>
        <v>0</v>
      </c>
      <c r="H110" s="3">
        <f>IF(B111=0,0,D110*B110/B111)</f>
        <v>0</v>
      </c>
    </row>
    <row r="111" ht="15.75" customHeight="1">
      <c r="A111" t="str">
        <v>renouvelé tous les X (ans)</v>
      </c>
      <c r="D111" s="2" t="str">
        <v>ans</v>
      </c>
    </row>
    <row r="112" ht="6.599999999999999" customHeight="1"/>
    <row r="113" ht="15.75" customHeight="1">
      <c r="A113" t="str">
        <v>Ordinateur portable</v>
      </c>
      <c r="D113" s="2">
        <v>156</v>
      </c>
      <c r="E113" t="str">
        <v>kgCO2eq/u</v>
      </c>
      <c r="G113" s="3">
        <f>H113*12/44</f>
        <v>0</v>
      </c>
      <c r="H113" s="3">
        <f>IF(B114=0,0,D113*B113/B114)</f>
        <v>0</v>
      </c>
    </row>
    <row r="114" ht="15.75" customHeight="1">
      <c r="A114" t="str">
        <v>renouvelé tous les X (ans)</v>
      </c>
      <c r="D114" s="2" t="str">
        <v>ans</v>
      </c>
    </row>
    <row r="115" ht="6.599999999999999" customHeight="1"/>
    <row r="116" ht="15.75" customHeight="1">
      <c r="A116" t="str">
        <v>Smartphone 5"</v>
      </c>
      <c r="D116" s="2">
        <v>33</v>
      </c>
      <c r="E116" t="str">
        <v>kgCO2eq/u</v>
      </c>
      <c r="G116" s="3">
        <f>H116*12/44</f>
        <v>0</v>
      </c>
      <c r="H116" s="3">
        <f>IF(B117=0,0,D116*B116/B117)</f>
        <v>0</v>
      </c>
    </row>
    <row r="117" ht="15.75" customHeight="1">
      <c r="A117" t="str">
        <v>renouvelé tous les X (ans)</v>
      </c>
      <c r="D117" s="2" t="str">
        <v>ans</v>
      </c>
    </row>
    <row r="118" ht="6.599999999999999" customHeight="1"/>
    <row r="119" ht="15.75" customHeight="1">
      <c r="A119" t="str">
        <v>Tablette</v>
      </c>
      <c r="D119" s="2">
        <v>63</v>
      </c>
      <c r="E119" t="str">
        <v>kgCO2eq/u</v>
      </c>
      <c r="G119" s="3">
        <f>H119*12/44</f>
        <v>0</v>
      </c>
      <c r="H119" s="3">
        <f>IF(B120=0,0,D119*B119/B120)</f>
        <v>0</v>
      </c>
    </row>
    <row r="120" ht="15.75" customHeight="1">
      <c r="A120" t="str">
        <v>renouvelé tous les X (ans)</v>
      </c>
      <c r="D120" s="2" t="str">
        <v>ans</v>
      </c>
    </row>
    <row r="121" ht="6.599999999999999" customHeight="1"/>
    <row r="122" ht="15.75" customHeight="1">
      <c r="A122" t="str">
        <v>Television (Valeur pour 40-49')</v>
      </c>
      <c r="D122" s="2">
        <v>371</v>
      </c>
      <c r="E122" t="str">
        <v>kgCO2eq/u</v>
      </c>
      <c r="G122" s="3">
        <f>H122*12/44</f>
        <v>0</v>
      </c>
      <c r="H122" s="3">
        <f>IF(B123=0,0,D122*B122/B123)</f>
        <v>0</v>
      </c>
    </row>
    <row r="123" ht="15.75" customHeight="1">
      <c r="A123" t="str">
        <v>renouvelé tous les X (ans)</v>
      </c>
      <c r="D123" s="2" t="str">
        <v>ans</v>
      </c>
    </row>
    <row r="124" ht="6.599999999999999" customHeight="1"/>
    <row r="125" ht="15.75" customHeight="1">
      <c r="A125" t="str">
        <v>Vidéo projecteur</v>
      </c>
      <c r="D125" s="2">
        <v>94</v>
      </c>
      <c r="E125" t="str">
        <v>kgCO2eq/u</v>
      </c>
      <c r="G125" s="3">
        <f>H125*12/44</f>
        <v>0</v>
      </c>
      <c r="H125" s="3">
        <f>IF(B126=0,0,D125*B125/B126)</f>
        <v>0</v>
      </c>
    </row>
    <row r="126" ht="15.75" customHeight="1">
      <c r="A126" t="str">
        <v>renouvelé tous les X (ans)</v>
      </c>
      <c r="D126" s="2" t="str">
        <v>ans</v>
      </c>
    </row>
    <row r="127" ht="24" customHeight="1">
      <c r="A127" t="str">
        <v>Textile</v>
      </c>
    </row>
    <row r="128" ht="33" customHeight="1">
      <c r="A128" t="str">
        <v>Quantité de textile achetée (€/an) hors seconde main (friperies, récupération, occasion…)</v>
      </c>
      <c r="D128" s="1">
        <v>0.3</v>
      </c>
      <c r="E128" t="str">
        <v>kgCO2eq/€</v>
      </c>
      <c r="G128" s="3">
        <f>H128*12/44</f>
        <v>0</v>
      </c>
      <c r="H128" s="3">
        <f>D128*B128</f>
        <v>0</v>
      </c>
    </row>
    <row r="129" ht="24" customHeight="1">
      <c r="A129" t="str">
        <v>Electroménager</v>
      </c>
    </row>
    <row r="130" ht="45.75" customHeight="1">
      <c r="A130" t="str">
        <v>Quantité d'électroménager achetée (€/an) hors seconde main (récupération, occasion…)</v>
      </c>
      <c r="D130" s="7">
        <v>1</v>
      </c>
      <c r="E130" t="str">
        <v>kgCO2eq/€</v>
      </c>
      <c r="G130" s="3">
        <f>H130*12/44</f>
        <v>0</v>
      </c>
      <c r="H130" s="3">
        <f>D130*B130</f>
        <v>0</v>
      </c>
    </row>
    <row r="131" ht="25.5" customHeight="1">
      <c r="A131" t="str">
        <v xml:space="preserve">Autres produits manufacturés </v>
      </c>
    </row>
    <row r="132" ht="30.75" customHeight="1">
      <c r="A132" t="str">
        <v>Autres produits manufacturés (livres, mobilier, etc.) (€/an)</v>
      </c>
      <c r="D132" s="4">
        <f>55/1000</f>
        <v>0.055</v>
      </c>
      <c r="E132" t="str">
        <v>kgCO2e/€</v>
      </c>
      <c r="G132" s="2">
        <f>H132*12/44</f>
        <v>0</v>
      </c>
      <c r="H132" s="2">
        <f>D132*B132</f>
        <v>0</v>
      </c>
    </row>
    <row r="133" ht="25.5" customHeight="1">
      <c r="A133" t="str">
        <v>Internet</v>
      </c>
    </row>
    <row r="134" ht="30.75" customHeight="1">
      <c r="A134" t="str">
        <v>Nombre d'heures par jour sur internet (mail, web, streaming vidéo…)</v>
      </c>
      <c r="D134" s="4">
        <f>'Sources des données'!C70</f>
        <v>0.01</v>
      </c>
      <c r="E134" t="str">
        <v>kgCO2e/h</v>
      </c>
      <c r="G134" s="2">
        <f>H134*12/44</f>
        <v>0</v>
      </c>
      <c r="H134" s="2">
        <f>D134*B134*365</f>
        <v>0</v>
      </c>
    </row>
    <row r="135" ht="32.25" customHeight="1"/>
    <row r="136" ht="24" customHeight="1" xml:space="preserve">
      <c r="A136" t="str">
        <v>Finance</v>
      </c>
      <c r="J136" t="str" xml:space="preserve">
        <v xml:space="preserve">Finances : Euros_x000d_
_x000d_
Il faut estimer ici la valeur de vos actifs financiers (divisez par 2 si vous êtes en couple avec communauté réduite aux acquets)._x000d_
_x000d_
_x000d_
L'empreinte carbone est différente entre les placements classiques et les placements responsables. Lorsque votre épargne "travaille", votre banque investit dans des projets qui peuvent plus ou moins avoir d'impact carbone en fonction de votre banque. </v>
      </c>
    </row>
    <row r="137" ht="24" customHeight="1"/>
    <row r="138" ht="39" customHeight="1">
      <c r="A138" t="str">
        <v>Valeur en € de vos actifs financiers (épargne, livrets, actions, assurance vie, PEL, ...)</v>
      </c>
    </row>
    <row r="139" ht="20.25" customHeight="1">
      <c r="A139" t="str">
        <v>Banques/actifs classiques</v>
      </c>
      <c r="D139" s="4">
        <f>'Sources des données'!C75</f>
        <v>11.3125</v>
      </c>
      <c r="E139" t="str">
        <v>kgCO2e/1000€</v>
      </c>
      <c r="G139" s="2">
        <f>12/44*H139</f>
        <v>0</v>
      </c>
      <c r="H139" s="2">
        <f>D139*B139/1000</f>
        <v>0</v>
      </c>
    </row>
    <row r="140" ht="20.25" customHeight="1">
      <c r="A140" t="str">
        <v>Banques/actifs "responsables"</v>
      </c>
      <c r="D140" s="4">
        <f>'Sources des données'!C77</f>
        <v>3.3999999999999995</v>
      </c>
      <c r="E140" t="str">
        <v>kg C/1000€</v>
      </c>
      <c r="G140" s="2">
        <f>12/44*H140</f>
        <v>0</v>
      </c>
      <c r="H140" s="2">
        <f>D140*B140/1000</f>
        <v>0</v>
      </c>
    </row>
    <row r="141" ht="32.25" customHeight="1"/>
    <row r="142" ht="24" customHeight="1" xml:space="preserve">
      <c r="A142" t="str">
        <v>Services publics</v>
      </c>
      <c r="J142" t="str" xml:space="preserve">
        <v xml:space="preserve">Services Publics_x000d_
_x000d_
Ce service est égal pour tout le monde. Il prend en compte l'ensemble des émissions de CO2 qui résultent de l'ensemble des services publics (santé, routes, éducation, justice, défense…)</v>
      </c>
    </row>
    <row r="143" ht="24" customHeight="1"/>
    <row r="144" ht="47.25" customHeight="1" xml:space="preserve">
      <c r="A144" t="str" xml:space="preserve">
        <v xml:space="preserve">Services gratuits de l'Etat et des collectivités_x000d_
(Santé, routes, éducation, justice, défense, etc.)</v>
      </c>
    </row>
    <row r="145" ht="20.25" customHeight="1">
      <c r="A145" t="str">
        <v>Forfait individuel identique pour tous</v>
      </c>
      <c r="D145" s="2">
        <f>'Sources des données'!C81</f>
        <v>1113</v>
      </c>
      <c r="E145" t="str">
        <v>kgCO2e/citoyen</v>
      </c>
      <c r="G145" s="2">
        <f>H145*12/44</f>
        <v>303.54545454545456</v>
      </c>
      <c r="H145" s="2">
        <f>D145</f>
        <v>1113</v>
      </c>
    </row>
    <row r="146" ht="13.5" customHeight="1"/>
    <row r="147"/>
    <row r="159" ht="12.75" customHeight="1"/>
  </sheetData>
  <mergeCells count="75">
    <mergeCell ref="G92:H92"/>
    <mergeCell ref="G89:H89"/>
    <mergeCell ref="G86:H86"/>
    <mergeCell ref="J136:O140"/>
    <mergeCell ref="J26:O52"/>
    <mergeCell ref="J68:O93"/>
    <mergeCell ref="J54:O66"/>
    <mergeCell ref="G48:H48"/>
    <mergeCell ref="G84:H84"/>
    <mergeCell ref="G50:H50"/>
    <mergeCell ref="G79:H79"/>
    <mergeCell ref="G75:H75"/>
    <mergeCell ref="G60:H60"/>
    <mergeCell ref="G63:H63"/>
    <mergeCell ref="G65:H65"/>
    <mergeCell ref="D26:E27"/>
    <mergeCell ref="A138:B138"/>
    <mergeCell ref="A142:B143"/>
    <mergeCell ref="A144:B144"/>
    <mergeCell ref="A145:B145"/>
    <mergeCell ref="A92:B92"/>
    <mergeCell ref="A95:B96"/>
    <mergeCell ref="A97:B97"/>
    <mergeCell ref="A136:B137"/>
    <mergeCell ref="D92:E92"/>
    <mergeCell ref="A84:B84"/>
    <mergeCell ref="A86:B86"/>
    <mergeCell ref="A89:B89"/>
    <mergeCell ref="D89:E89"/>
    <mergeCell ref="D86:E86"/>
    <mergeCell ref="D84:E84"/>
    <mergeCell ref="A75:B75"/>
    <mergeCell ref="A79:B79"/>
    <mergeCell ref="D79:E79"/>
    <mergeCell ref="D75:E75"/>
    <mergeCell ref="A48:B48"/>
    <mergeCell ref="A50:B50"/>
    <mergeCell ref="A70:B70"/>
    <mergeCell ref="D50:E50"/>
    <mergeCell ref="D48:E48"/>
    <mergeCell ref="A60:B60"/>
    <mergeCell ref="D60:E60"/>
    <mergeCell ref="A63:B63"/>
    <mergeCell ref="D63:E63"/>
    <mergeCell ref="A68:B68"/>
    <mergeCell ref="A65:B65"/>
    <mergeCell ref="D65:E65"/>
    <mergeCell ref="A26:B27"/>
    <mergeCell ref="A28:B28"/>
    <mergeCell ref="A38:B38"/>
    <mergeCell ref="A43:B43"/>
    <mergeCell ref="A46:B46"/>
    <mergeCell ref="D17:H17"/>
    <mergeCell ref="A1:H1"/>
    <mergeCell ref="A7:B8"/>
    <mergeCell ref="D7:E7"/>
    <mergeCell ref="G7:H7"/>
    <mergeCell ref="A11:B11"/>
    <mergeCell ref="A9:B10"/>
    <mergeCell ref="J142:O146"/>
    <mergeCell ref="J95:O120"/>
    <mergeCell ref="D69:H69"/>
    <mergeCell ref="A22:B22"/>
    <mergeCell ref="D22:H22"/>
    <mergeCell ref="J9:O24"/>
    <mergeCell ref="A131:B131"/>
    <mergeCell ref="A133:B133"/>
    <mergeCell ref="A34:B34"/>
    <mergeCell ref="A54:B55"/>
    <mergeCell ref="A56:B56"/>
    <mergeCell ref="A127:B127"/>
    <mergeCell ref="A129:B129"/>
    <mergeCell ref="A14:B14"/>
    <mergeCell ref="D14:H14"/>
    <mergeCell ref="A17:B17"/>
  </mergeCells>
  <hyperlinks>
    <hyperlink ref="E8" location="FAQ!A3"/>
    <hyperlink ref="D14" location="'Calcul Consommation Energie'!A1"/>
    <hyperlink ref="D17" location="'Calcul Consommation Energie'!A1"/>
    <hyperlink ref="D22" location="'Calcul Consommation Energie'!A1"/>
  </hyperlinks>
  <pageMargins left="0.7875" right="0.7875" top="1.0527777777777778" bottom="1.0527777777777778" header="0.7875" footer="0.7875"/>
  <ignoredErrors>
    <ignoredError numberStoredAsText="1" sqref="A1:R159"/>
  </ignoredErrors>
</worksheet>
</file>

<file path=xl/worksheets/sheet4.xml><?xml version="1.0" encoding="utf-8"?>
<worksheet xmlns="http://schemas.openxmlformats.org/spreadsheetml/2006/main" xmlns:r="http://schemas.openxmlformats.org/officeDocument/2006/relationships">
  <dimension ref="A1:P194"/>
  <sheetViews>
    <sheetView workbookViewId="0" rightToLeft="0"/>
  </sheetViews>
  <cols>
    <col min="1" max="1" customWidth="1" width="31.85546875"/>
    <col min="2" max="2" customWidth="1" width="32.140625"/>
    <col min="3" max="3" customWidth="1" width="16.5703125" hidden="true"/>
    <col min="4" max="4" customWidth="1" width="16.5703125"/>
    <col min="5" max="5" customWidth="1" width="3.5703125"/>
    <col min="6" max="6" customWidth="1" width="21.42578125"/>
    <col min="7" max="7" customWidth="1" width="11.42578125"/>
    <col min="8" max="8" customWidth="1" width="11.42578125"/>
    <col min="9" max="9" customWidth="1" width="11.42578125"/>
    <col min="10" max="10" customWidth="1" width="4.42578125"/>
    <col min="11" max="11" customWidth="1" width="4.5703125"/>
    <col min="12" max="12" customWidth="1" width="11.42578125"/>
    <col min="13" max="13" customWidth="1" width="11.42578125"/>
    <col min="14" max="14" customWidth="1" width="62.42578125"/>
    <col min="15" max="15" customWidth="1" width="11.42578125"/>
    <col min="16" max="16" customWidth="1" width="22.1406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43.35" customHeight="1" xml:space="preserve">
      <c r="A1" t="str" xml:space="preserve">
        <v xml:space="preserve">ÉCRAN DES RÉSULTATS_x000d_
Vous pouvez voir ici vos résultats.</v>
      </c>
    </row>
    <row r="2" ht="7.349999999999999" customHeight="1">
      <c r="N2" t="str">
        <v>Bravo, si tout le monde avait le même impact que vous, le problème du changement climatique serait résolu ! Continuez à montrer l'exemple !</v>
      </c>
    </row>
    <row r="3"/>
    <row r="7" ht="30" customHeight="1">
      <c r="C7" s="8" t="str">
        <v>kg eq Carbone</v>
      </c>
      <c r="D7" s="8" t="str">
        <v>kg eq CO2</v>
      </c>
    </row>
    <row r="8" ht="15.75" customHeight="1">
      <c r="C8" s="8" t="str">
        <v>Qu'est-ce que c'est ?</v>
      </c>
      <c r="D8" s="8" t="str">
        <v>Qu'est-ce que c'est ?</v>
      </c>
      <c r="N8" t="str">
        <v xml:space="preserve">Bravo ! Si tout le monde avait le même mode de vie que vous, nous limiterions le réchauffement climatique en dessous des recommandations des scientifiques. </v>
      </c>
    </row>
    <row r="9" ht="32.45" customHeight="1" xml:space="preserve">
      <c r="A9" t="str" xml:space="preserve">
        <v xml:space="preserve">TOTAL GÉNÉRAL_x000d_
(avec services publics)</v>
      </c>
      <c r="B9" t="str">
        <v>Votre total</v>
      </c>
      <c r="C9" s="8">
        <f>D9*12/44</f>
        <v>427.41818181818184</v>
      </c>
      <c r="D9" s="8">
        <f>B35</f>
        <v>1567.2</v>
      </c>
      <c r="E9" t="str">
        <f>IF(D9&lt;1800,N8,IF(D9&lt;5000,N9,IF(D9&lt;D10,N10,IF(D9&lt;15000,N11,N12))))</f>
        <v xml:space="preserve">Bravo ! Si tout le monde avait le même mode de vie que vous, nous limiterions le réchauffement climatique en dessous des recommandations des scientifiques. </v>
      </c>
      <c r="N9" t="str">
        <v>Waouh, vous êtes très en-dessous de la moyenne française ! Mais ce n'est pas suffisant. Continuez à montrer l'exemple et à persévérer dans vos actions : il faudrait que tout le monde soit en dessous de 1800kgCO2e par an pour limiter le problème climatique.</v>
      </c>
    </row>
    <row r="10" ht="15.75" customHeight="1">
      <c r="B10" t="str">
        <v>Moyenne française</v>
      </c>
      <c r="C10" s="8">
        <f>D10*12/44</f>
        <v>3082.909090909091</v>
      </c>
      <c r="D10" s="8">
        <f>D35</f>
        <v>11304</v>
      </c>
      <c r="N10" t="str">
        <v>Vous êtes en-dessous de la moyenne françaises ! Persévérer dans vos actions : il faudrait que tout le monde soit en dessous de 1800kgCO2e par an pour limiter le problème climatique.</v>
      </c>
    </row>
    <row r="11" ht="15.75" customHeight="1">
      <c r="B11" t="str">
        <v>Objectif 2050</v>
      </c>
      <c r="C11" s="8">
        <v>500</v>
      </c>
      <c r="D11" s="8">
        <v>1800</v>
      </c>
      <c r="N11" t="str">
        <v>Vous êtes un peu au-dessus de la moyenne française. Avec quelques actions vous pourriez être en-dessous. Pour limiter le réchauffement climatique nous devrions tous atteindre 1800kgCO2e par an !</v>
      </c>
    </row>
    <row r="12" ht="15.75" customHeight="1">
      <c r="N12" t="str">
        <v xml:space="preserve">Vous êtes très au-dessus de la moyenne française : c'est pas top ! Vous pouvez sans doute facilement réduire votre impact ! Ou alors peut être que vous savez digérer le sable et que Mad Max est votre film préféré ? </v>
      </c>
    </row>
    <row r="13" ht="23.100000000000005" customHeight="1">
      <c r="A13" t="str">
        <v xml:space="preserve">En température ça donne quoi ? </v>
      </c>
      <c r="D13" s="8" t="str">
        <f>IF(D9&lt;O17,N17,IF(D9&lt;O18,N18,IF(D9&lt;O19,N19,IF(D9&lt;O20,N20,IF(D9&lt;O21,N21,IF(D9&lt;O22,N22,N23))))))</f>
        <v>1,5°C</v>
      </c>
    </row>
    <row r="14" ht="14.449999999999998" customHeight="1">
      <c r="A14" t="str">
        <v xml:space="preserve">Si tous les habitants de la Terre avaient le même mode de vie que vous, la Terre se réchaufferait de combien de degrés d'ici à 2100 ? </v>
      </c>
    </row>
    <row r="15" ht="14.449999999999998" customHeight="1"/>
    <row r="16" ht="15" customHeight="1"/>
    <row r="17" ht="15" customHeight="1">
      <c r="N17" t="str">
        <v>1,5°C</v>
      </c>
      <c r="O17">
        <v>1833</v>
      </c>
      <c r="P17" t="str">
        <v>kgeqCO2/hab</v>
      </c>
    </row>
    <row r="18" hidden="1" ht="15" customHeight="1">
      <c r="N18" t="str">
        <v>2°C</v>
      </c>
      <c r="O18">
        <v>4889</v>
      </c>
      <c r="P18" t="str">
        <v>kgeqCO2/hab</v>
      </c>
    </row>
    <row r="19" hidden="1" ht="15" customHeight="1">
      <c r="N19" t="str">
        <v>Entre 2°C et 3°C</v>
      </c>
      <c r="O19">
        <v>6111</v>
      </c>
      <c r="P19" t="str">
        <v>kgeqCO2/hab</v>
      </c>
    </row>
    <row r="20" hidden="1" ht="15" customHeight="1">
      <c r="N20" t="str">
        <v>Entre 3°C et 5°C</v>
      </c>
      <c r="O20">
        <v>8963</v>
      </c>
      <c r="P20" t="str">
        <v>kgeqCO2/hab</v>
      </c>
    </row>
    <row r="21" hidden="1" ht="15" customHeight="1">
      <c r="N21" t="str">
        <v>Entre 5°C et 6°C</v>
      </c>
      <c r="O21">
        <v>11463</v>
      </c>
      <c r="P21" t="str">
        <v>kgeqCO2/hab</v>
      </c>
    </row>
    <row r="22" hidden="1" ht="15" customHeight="1">
      <c r="N22" t="str">
        <v>Plus de 7°C</v>
      </c>
      <c r="O22">
        <v>13963</v>
      </c>
      <c r="P22" t="str">
        <v>kgeqCO2/hab</v>
      </c>
    </row>
    <row r="23" hidden="1" ht="15" customHeight="1">
      <c r="N23" t="str">
        <v>Plus de 8°C</v>
      </c>
      <c r="O23">
        <v>16463</v>
      </c>
      <c r="P23" t="str">
        <v>kgeqCO2/hab</v>
      </c>
    </row>
    <row r="24" hidden="1" ht="15" customHeight="1">
      <c r="N24" t="str">
        <v>Plus de 9°C</v>
      </c>
      <c r="O24">
        <v>18963</v>
      </c>
      <c r="P24" t="str">
        <v>kgeqCO2/hab</v>
      </c>
    </row>
    <row r="25" ht="15" customHeight="1"/>
    <row r="26">
      <c r="A26" t="str">
        <v>Détails (kgCO2e)</v>
      </c>
      <c r="B26" t="str">
        <v>Votre bilan</v>
      </c>
      <c r="D26" t="str">
        <v>Moyenne française</v>
      </c>
    </row>
    <row r="27"/>
    <row r="28" ht="15" customHeight="1"/>
    <row r="29" ht="15" customHeight="1">
      <c r="A29" t="str">
        <v>Logement</v>
      </c>
      <c r="B29" s="9">
        <f>D54</f>
        <v>0</v>
      </c>
      <c r="D29" s="9">
        <v>2579</v>
      </c>
    </row>
    <row r="30" ht="15" customHeight="1">
      <c r="A30" t="str">
        <v>Transports</v>
      </c>
      <c r="B30" s="9">
        <f>D91</f>
        <v>67.2</v>
      </c>
      <c r="D30" s="9">
        <v>3165</v>
      </c>
    </row>
    <row r="31" ht="15" customHeight="1">
      <c r="A31" t="str">
        <v>Alimentation</v>
      </c>
      <c r="B31" s="9">
        <f>IF(Saisie!B69,D146,D118)</f>
        <v>200</v>
      </c>
      <c r="D31" s="9">
        <v>1789</v>
      </c>
    </row>
    <row r="32" ht="15" customHeight="1">
      <c r="A32" t="str">
        <v>Bien et services</v>
      </c>
      <c r="B32" s="9">
        <f>D157</f>
        <v>0</v>
      </c>
      <c r="D32" s="9">
        <f>1419+739</f>
        <v>2158</v>
      </c>
    </row>
    <row r="33" ht="15" customHeight="1">
      <c r="A33" t="str">
        <v>Finances</v>
      </c>
      <c r="B33" s="9">
        <f>D178</f>
        <v>0</v>
      </c>
      <c r="D33" s="9">
        <v>500</v>
      </c>
    </row>
    <row r="34" ht="15" customHeight="1">
      <c r="A34" t="str">
        <v>Services publics</v>
      </c>
      <c r="B34" s="9">
        <f>D183</f>
        <v>1300</v>
      </c>
      <c r="D34" s="9">
        <v>1113</v>
      </c>
    </row>
    <row r="35" ht="15" customHeight="1">
      <c r="A35" t="str">
        <v>Total</v>
      </c>
      <c r="B35" s="8">
        <f>SUM(B29:B34)</f>
        <v>1567.2</v>
      </c>
      <c r="C35" s="8">
        <f>SUM(C29:C34)</f>
        <v>0</v>
      </c>
      <c r="D35" s="8">
        <f>SUM(D29:D34)</f>
        <v>11304</v>
      </c>
    </row>
    <row r="36" ht="54.6" customHeight="1"/>
    <row r="40" ht="213" customHeight="1"/>
    <row r="42" ht="240.6" customHeight="1"/>
    <row r="44" ht="22.5" customHeight="1">
      <c r="A44" t="str">
        <v>Détails par postes</v>
      </c>
    </row>
    <row r="45" ht="23.25" customHeight="1"/>
    <row r="46" ht="15.6" customHeight="1" xml:space="preserve">
      <c r="A46" t="str">
        <v>Logement</v>
      </c>
      <c r="B46" t="str">
        <v>Émissions annuelles par type d'énergie (et par personne)</v>
      </c>
      <c r="F46" t="str" xml:space="preserve">
        <v xml:space="preserve">PISTES  D'AMÉLIORATION_x000d_
_x000d_
- Privilégier un habitat léger ou un logement vacant à réhabiliter. Les constructions neuves nécessitent de nouveaux matériaux et génèrent de l'étalement urbain. _x000d_
- Effectuer des travaux de rénovation thermique en visant l'objectif BBC rénovation. En cas de rénovation partielle, viser des niveaux de rénovation BBC compatibles. _x000d_
- Limiter la température de chauffage (NB : passer de 20 à 19° représente 7% de conso en moins). Optimiser le régulateur pour éviter de chauffer quand le logement n'est pas utilisé (nuit, journée...)._x000d_
- Mettre des pulls, éviter de chauffer les pièces où l’on n’est pas souvent._x000d_
- Si chauffage au fioul ou au gaz, envisager de changer de chaudière pour des énergies renouvelables (bois, pompes à chaleur...). _x000d_
- Éviter la climatisation. En cas de fortes chaleurs, fermer les volets et privilégier les ventilateurs._x000d_
- Veiller à l'entretien du matériel électroménager. Privilégier du matériel à haute performance énergétique. _x000d_
- Privilégier la lumière naturelle (penser à l'orientation du bureau et des fauteuils/canapés pour profiter au maximum de la lumière du jour)._x000d_
- Utiliser des ampoules basse consommation.</v>
      </c>
    </row>
    <row r="47" ht="15" customHeight="1">
      <c r="C47" t="str">
        <v>kg eq C</v>
      </c>
      <c r="D47" t="str">
        <v>kg eq CO2</v>
      </c>
    </row>
    <row r="48" ht="15" customHeight="1">
      <c r="B48" t="str">
        <v>Construction</v>
      </c>
      <c r="C48" s="2">
        <f>D48*12/44</f>
        <v>0</v>
      </c>
      <c r="D48" s="2">
        <f>Saisie!H13</f>
        <v>0</v>
      </c>
    </row>
    <row r="49" ht="15" customHeight="1">
      <c r="B49" t="str">
        <v>Électricité</v>
      </c>
      <c r="C49" s="2">
        <f>Saisie!G15+Saisie!G16</f>
        <v>0</v>
      </c>
      <c r="D49" s="2">
        <f>Saisie!H15+Saisie!H16</f>
        <v>0</v>
      </c>
    </row>
    <row r="50" ht="15" customHeight="1">
      <c r="B50" t="str">
        <v xml:space="preserve">Gaz </v>
      </c>
      <c r="C50" s="2">
        <f>Saisie!G18</f>
        <v>0</v>
      </c>
      <c r="D50" s="2">
        <f>C50*44/12</f>
        <v>0</v>
      </c>
    </row>
    <row r="51" ht="15" customHeight="1">
      <c r="B51" t="str">
        <v>Fioul</v>
      </c>
      <c r="C51" s="2">
        <f>Saisie!G21</f>
        <v>0</v>
      </c>
      <c r="D51" s="2">
        <f>C51*44/12</f>
        <v>0</v>
      </c>
    </row>
    <row r="52" ht="15" customHeight="1">
      <c r="B52" t="str">
        <v>Propane</v>
      </c>
      <c r="C52" s="3">
        <f>Saisie!G19</f>
        <v>0</v>
      </c>
      <c r="D52" s="3">
        <f>C52*44/12</f>
        <v>0</v>
      </c>
    </row>
    <row r="53" ht="15" customHeight="1">
      <c r="B53" t="str">
        <v xml:space="preserve">Bois </v>
      </c>
      <c r="C53" s="3">
        <f>Saisie!G23+Saisie!G24</f>
        <v>0</v>
      </c>
      <c r="D53" s="3">
        <f>C53*44/12</f>
        <v>0</v>
      </c>
    </row>
    <row r="54" ht="30" customHeight="1">
      <c r="B54" t="str">
        <v>Total émissions du logement</v>
      </c>
      <c r="C54" s="3">
        <f>SUM(C48:C53)</f>
        <v>0</v>
      </c>
      <c r="D54" s="3">
        <f>SUM(D48:D53)</f>
        <v>0</v>
      </c>
    </row>
    <row r="55" ht="15" customHeight="1">
      <c r="B55" t="str">
        <v>Moyenne française</v>
      </c>
      <c r="C55" s="8">
        <v>424.364</v>
      </c>
      <c r="D55" s="2">
        <f>C55*44/12</f>
        <v>1556.0013333333334</v>
      </c>
    </row>
    <row r="56" ht="16.5" customHeight="1"/>
    <row r="57" ht="16.5" customHeight="1"/>
    <row r="58" ht="16.5" customHeight="1"/>
    <row r="59" ht="16.5" customHeight="1"/>
    <row r="60" ht="16.5" customHeight="1"/>
    <row r="61" ht="16.5" customHeight="1"/>
    <row r="62" ht="16.5" customHeight="1"/>
    <row r="63" ht="47.45000000000001" customHeight="1"/>
    <row r="64" ht="16.5" customHeight="1"/>
    <row r="65" ht="15.75" customHeight="1" xml:space="preserve">
      <c r="B65" t="str">
        <v>Performances énergétiques</v>
      </c>
      <c r="C65" t="str">
        <v>kWh/m²/an</v>
      </c>
      <c r="D65" s="8">
        <f>IFERROR(((Saisie!B15+Saisie!B16)*2.58+Saisie!B18+Saisie!B19+Saisie!B20+Saisie!B21+Saisie!B23+Saisie!B24)/Saisie!B13,)</f>
        <v>0</v>
      </c>
      <c r="F65" t="str" xml:space="preserve">
        <v xml:space="preserve">PERFORMANCES ÉNERGÉTIQUES ET CLIMATIQUES_x000d_
_x000d_
Le tableau vous indique dans quelle catégorie vous vous situez (de A à F).</v>
      </c>
    </row>
    <row r="66" ht="15" customHeight="1">
      <c r="C66" s="8" t="str">
        <v>Classement</v>
      </c>
      <c r="D66" t="str">
        <f>IF(D65&lt;15,"A+",IF(AND(D65&gt;=15,D65&lt;51),"A",IF(AND(D65&gt;=51,D65&lt;91),"B",IF(AND(D65&gt;=91,D65&lt;151),"C",IF(AND(D65&gt;=151,D65&lt;231),"D",IF(AND(D65&gt;=231,D65&lt;331),"E",IF(AND(D65&gt;=331,D65&lt;451),"F",IF(D65&gt;=451,"G"))))))))</f>
        <v>A+</v>
      </c>
    </row>
    <row r="67" ht="15" customHeight="1">
      <c r="B67" t="str">
        <v>Perfomances climatiques</v>
      </c>
      <c r="C67" s="8" t="str">
        <v>kg eqCO2/m²/an</v>
      </c>
      <c r="D67" s="8">
        <f>IFERROR(SUM(Saisie!H15:H129)/Saisie!B13,)</f>
        <v>0</v>
      </c>
    </row>
    <row r="68" ht="15.75" customHeight="1">
      <c r="C68" s="8" t="str">
        <v>Classement</v>
      </c>
      <c r="D68" t="str">
        <f>IF(D67&lt;=5,"A",IF(AND(D67&gt;5,D67&lt;=10),"B",IF(AND(D67&gt;10,D67&lt;=20),"C",IF(AND(D67&gt;20,D67&lt;=35),"D",IF(AND(D67&gt;35,D67&lt;=55),"E",IF(AND(D67&gt;55,D67&lt;=80),"F",IF(D67&gt;80,"G")))))))</f>
        <v>A</v>
      </c>
    </row>
    <row r="69" ht="16.5" customHeight="1"/>
    <row r="70" ht="16.5" customHeight="1">
      <c r="F70" t="str">
        <v>GES : Gaz à Effets de Serre</v>
      </c>
    </row>
    <row r="71" ht="16.5" customHeight="1"/>
    <row r="72" ht="16.5" customHeight="1"/>
    <row r="73" ht="16.5" customHeight="1"/>
    <row r="74" ht="16.5" customHeight="1"/>
    <row r="75" ht="16.5" customHeight="1"/>
    <row r="76" ht="16.5" customHeight="1"/>
    <row r="77" ht="16.5" customHeight="1"/>
    <row r="78" ht="16.5" customHeight="1"/>
    <row r="79" ht="16.5" customHeight="1"/>
    <row r="80" ht="36.6" customHeight="1"/>
    <row r="81" ht="15.6" customHeight="1" xml:space="preserve">
      <c r="A81" t="str">
        <v>Transports</v>
      </c>
      <c r="B81" t="str">
        <v>Émissions annuelles par type de transport</v>
      </c>
      <c r="F81" t="str" xml:space="preserve">
        <v xml:space="preserve">PISTES D'AMÉLIORATION_x000d_
_x000d_
- Faire du covoiturage pour les trajets réguliers/quotidiens (travail) ou les déplacements plus longs : aller sur un site de covoiturage et indiquer ses trajets réguliers ou chercher quelqu'un qui les fait aussi._x000d_
- Privilégier le vélo pour les petits déplacements. (10 km = 30 min de vélo)_x000d_
- Privilégier les transports en commun._x000d_
- Limiter les déplacements en avion, préférer le train pour les voyages nationaux. _x000d_
- Déménager pour aller au travail à pied._x000d_
- Adopter une conduite souple et s'incrire à des cours d'éco-conduite. </v>
      </c>
    </row>
    <row r="82" ht="15.6" customHeight="1">
      <c r="C82" t="str">
        <v>kg eq C</v>
      </c>
      <c r="D82" t="str">
        <v>kg eq CO2</v>
      </c>
    </row>
    <row r="83" ht="15.6" customHeight="1">
      <c r="B83" t="str">
        <v>Voiture ess/gazoil</v>
      </c>
      <c r="C83" s="2">
        <f>Saisie!G31</f>
        <v>0</v>
      </c>
      <c r="D83" s="2">
        <f>C83*44/12</f>
        <v>0</v>
      </c>
    </row>
    <row r="84" ht="15.6" customHeight="1">
      <c r="B84" t="str">
        <v>Voiture gaz (GPL)</v>
      </c>
      <c r="C84" s="2">
        <f>Saisie!G39</f>
        <v>0</v>
      </c>
      <c r="D84" s="2">
        <f>C84*44/12</f>
        <v>0</v>
      </c>
    </row>
    <row r="85" ht="15.6" customHeight="1">
      <c r="B85" t="str">
        <v>Voiture électrique</v>
      </c>
      <c r="C85" s="2">
        <f>Saisie!G35</f>
        <v>0</v>
      </c>
      <c r="D85" s="2">
        <f>C85*44/12</f>
        <v>0</v>
      </c>
      <c r="N85">
        <f>44/12</f>
        <v>3.6666666666666665</v>
      </c>
    </row>
    <row r="86" ht="15.6" customHeight="1">
      <c r="B86" t="str">
        <v>Moto/Scooter/Mobilette</v>
      </c>
      <c r="C86" s="2">
        <f>Saisie!G44</f>
        <v>0</v>
      </c>
      <c r="D86" s="2">
        <f>C86*44/12</f>
        <v>0</v>
      </c>
    </row>
    <row r="87" ht="15.6" customHeight="1">
      <c r="B87" t="str">
        <v>Avion</v>
      </c>
      <c r="C87" s="2">
        <f>Saisie!G47</f>
        <v>0</v>
      </c>
      <c r="D87" s="2">
        <f>C87*44/12</f>
        <v>0</v>
      </c>
    </row>
    <row r="88" ht="15.6" customHeight="1">
      <c r="B88" t="str">
        <v>Trains</v>
      </c>
      <c r="C88" s="2">
        <f>Saisie!G49</f>
        <v>18.327272727272728</v>
      </c>
      <c r="D88" s="2">
        <f>C88*44/12</f>
        <v>67.2</v>
      </c>
    </row>
    <row r="89" ht="15.6" customHeight="1">
      <c r="B89" t="str">
        <v>Bus</v>
      </c>
      <c r="C89" s="2">
        <f>Saisie!G51</f>
        <v>0</v>
      </c>
      <c r="D89" s="2">
        <f>C89*44/12</f>
        <v>0</v>
      </c>
    </row>
    <row r="90" ht="15.6" customHeight="1">
      <c r="B90" t="str">
        <v>Métro</v>
      </c>
      <c r="C90" s="2">
        <f>Saisie!G52</f>
        <v>0</v>
      </c>
      <c r="D90" s="2">
        <f>C90*44/12</f>
        <v>0</v>
      </c>
    </row>
    <row r="91" ht="15.6" customHeight="1">
      <c r="B91" t="str">
        <v>Total Transports</v>
      </c>
      <c r="C91" s="8">
        <f>SUM(C$83:C$90)</f>
        <v>18.327272727272728</v>
      </c>
      <c r="D91" s="8">
        <f>C91*44/12</f>
        <v>67.2</v>
      </c>
    </row>
    <row r="92" ht="15.6" customHeight="1">
      <c r="B92" t="str">
        <v>Moyenne française</v>
      </c>
      <c r="C92" s="8">
        <v>501.273</v>
      </c>
      <c r="D92" s="2">
        <f>C92*44/12</f>
        <v>1838.0010000000002</v>
      </c>
    </row>
    <row r="93" ht="12.75" customHeight="1"/>
    <row r="94" ht="12.75" customHeight="1"/>
    <row r="95" ht="12.75" customHeight="1"/>
    <row r="96" ht="12.75" customHeight="1"/>
    <row r="97" ht="12.75" customHeight="1"/>
    <row r="98" ht="12.75" customHeight="1"/>
    <row r="99" ht="12.75" customHeight="1"/>
    <row r="100" ht="29.10000000000000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c r="A109" t="str">
        <v xml:space="preserve">Alimentation </v>
      </c>
      <c r="B109" t="str">
        <v>Repas</v>
      </c>
    </row>
    <row r="110" ht="15" customHeight="1">
      <c r="C110" t="str">
        <v>kg eq C</v>
      </c>
      <c r="D110" t="str">
        <v>kg eq CO2</v>
      </c>
    </row>
    <row r="111" ht="15.75" customHeight="1">
      <c r="B111" t="str">
        <v>Repas végétariens</v>
      </c>
      <c r="C111" s="3">
        <f>Saisie!G57</f>
        <v>0</v>
      </c>
      <c r="D111" s="2">
        <f>C111*44/12</f>
        <v>0</v>
      </c>
    </row>
    <row r="112" ht="15.75" customHeight="1">
      <c r="B112" t="str">
        <v>Repas à base viande rouge</v>
      </c>
      <c r="C112" s="3">
        <f>Saisie!G58</f>
        <v>0</v>
      </c>
      <c r="D112" s="2">
        <f>C112*44/12</f>
        <v>0</v>
      </c>
    </row>
    <row r="113" ht="12.75" customHeight="1">
      <c r="B113" t="str">
        <v>Repas à base viande blanche</v>
      </c>
      <c r="C113" s="3">
        <f>Saisie!G59</f>
        <v>0</v>
      </c>
      <c r="D113" s="2">
        <f>C113*44/12</f>
        <v>0</v>
      </c>
    </row>
    <row r="114" ht="22.5" customHeight="1">
      <c r="B114" t="str">
        <v>Boissons</v>
      </c>
    </row>
    <row r="115" ht="22.5" customHeight="1">
      <c r="B115" t="str">
        <v>Boissons</v>
      </c>
      <c r="C115" s="3">
        <f>Saisie!G61+Saisie!G62+Saisie!G64</f>
        <v>0</v>
      </c>
      <c r="D115" s="2">
        <f>C115*44/12</f>
        <v>0</v>
      </c>
    </row>
    <row r="116" ht="22.5" customHeight="1">
      <c r="B116" t="str">
        <v>Déchets</v>
      </c>
    </row>
    <row r="117" ht="22.5" customHeight="1">
      <c r="B117" t="str">
        <v>Déchets</v>
      </c>
      <c r="C117" s="3">
        <f>Saisie!G66</f>
        <v>54.54545454545455</v>
      </c>
      <c r="D117" s="3">
        <f>C117*44/12</f>
        <v>200</v>
      </c>
    </row>
    <row r="118" ht="22.5" customHeight="1">
      <c r="B118" t="str">
        <v>Total Alimentation</v>
      </c>
      <c r="C118" s="8">
        <f>C117+C111+C112+C113+C115</f>
        <v>54.54545454545455</v>
      </c>
      <c r="D118" s="8">
        <f>C118*44/12</f>
        <v>200</v>
      </c>
    </row>
    <row r="119" ht="22.5" customHeight="1">
      <c r="B119" t="str">
        <v>Moyenne française</v>
      </c>
      <c r="C119" s="8">
        <f>D119*12/44</f>
        <v>487.90909090909093</v>
      </c>
      <c r="D119" s="2">
        <f>D31</f>
        <v>1789</v>
      </c>
    </row>
    <row r="120" ht="12.75" customHeight="1"/>
    <row r="121" ht="15.75" customHeight="1" xml:space="preserve">
      <c r="A121" t="str" xml:space="preserve">
        <v xml:space="preserve">Alimentation_x000d_
(expert)</v>
      </c>
      <c r="B121" t="str">
        <v>Émissions annuelles par type d'aliment</v>
      </c>
      <c r="F121" t="str" xml:space="preserve">
        <v xml:space="preserve">PISTES D'AMÉLIORATION_x000d_
_x000d_
- Préférer les fruits et légumes de saison et de production locale._x000d_
- Limiter fortement la consommation de viande, notamment la viande rouge._x000d_
- Réduire au maximum la quantité de déchets produits_x000d_
- Privilégier l'eau du robinet_x000d_
- Adopter une démarche zéro déchets (courses en vrac...)</v>
      </c>
    </row>
    <row r="122" ht="15.75" customHeight="1">
      <c r="C122" t="str">
        <v>kg eq C</v>
      </c>
      <c r="D122" t="str">
        <v>kg eq CO2</v>
      </c>
    </row>
    <row r="123" ht="15.75" customHeight="1">
      <c r="B123" t="str">
        <v>Viande rouge</v>
      </c>
      <c r="C123" s="8">
        <f>Saisie!G71</f>
        <v>0</v>
      </c>
      <c r="D123" s="8">
        <f>C123*44/12</f>
        <v>0</v>
      </c>
    </row>
    <row r="124" ht="15.75" customHeight="1">
      <c r="B124" t="str">
        <v>Viande de porc</v>
      </c>
      <c r="C124" s="8">
        <f>Saisie!G72</f>
        <v>0</v>
      </c>
      <c r="D124" s="8">
        <f>C124*44/12</f>
        <v>0</v>
      </c>
    </row>
    <row r="125" ht="15.75" customHeight="1">
      <c r="B125" t="str">
        <v>Volaille et œufs</v>
      </c>
      <c r="C125" s="8">
        <f>Saisie!G73</f>
        <v>0</v>
      </c>
      <c r="D125" s="8">
        <f>C125*44/12</f>
        <v>0</v>
      </c>
    </row>
    <row r="126" ht="15.75" customHeight="1">
      <c r="B126" t="str">
        <v>Poisson</v>
      </c>
      <c r="C126" s="8">
        <f>Saisie!G74</f>
        <v>0</v>
      </c>
      <c r="D126" s="8">
        <f>C126*44/12</f>
        <v>0</v>
      </c>
    </row>
    <row r="127" ht="15.75" customHeight="1">
      <c r="B127" t="str">
        <v>Total viandes &amp; poissons</v>
      </c>
      <c r="C127" s="8">
        <f>SUM(C123:C126)</f>
        <v>0</v>
      </c>
      <c r="D127" s="8">
        <f>C127*44/12</f>
        <v>0</v>
      </c>
    </row>
    <row r="128" ht="15.75" customHeight="1">
      <c r="B128" t="str">
        <v>Fromage</v>
      </c>
      <c r="C128" s="8">
        <f>Saisie!G76</f>
        <v>0</v>
      </c>
      <c r="D128" s="8">
        <f>C128*44/12</f>
        <v>0</v>
      </c>
    </row>
    <row r="129" ht="15.75" customHeight="1">
      <c r="B129" t="str">
        <v>Yahourt</v>
      </c>
      <c r="C129" s="8" t="e">
        <f>Saisie!G77</f>
        <v>#N/A</v>
      </c>
      <c r="D129" s="8" t="e">
        <f>C129*44/12</f>
        <v>#N/A</v>
      </c>
    </row>
    <row r="130" ht="15.75" customHeight="1">
      <c r="B130" t="str">
        <v>Lait</v>
      </c>
      <c r="C130" s="8">
        <f>Saisie!G78</f>
        <v>0</v>
      </c>
      <c r="D130" s="8">
        <f>C130*44/12</f>
        <v>0</v>
      </c>
    </row>
    <row r="131" ht="15.75" customHeight="1">
      <c r="B131" t="str">
        <v>Total laitages</v>
      </c>
      <c r="C131" s="8" t="e">
        <f>SUM(C128:C130)</f>
        <v>#N/A</v>
      </c>
      <c r="D131" s="8" t="e">
        <f>C131*44/12</f>
        <v>#N/A</v>
      </c>
    </row>
    <row r="132" ht="15.75" customHeight="1">
      <c r="B132" t="str">
        <v>Hors saison</v>
      </c>
      <c r="C132" s="8">
        <f>Saisie!G80</f>
        <v>0</v>
      </c>
      <c r="D132" s="8">
        <f>Saisie!H80</f>
        <v>0</v>
      </c>
    </row>
    <row r="133" ht="15.75" customHeight="1">
      <c r="B133" t="str">
        <v>Arrivés par avion</v>
      </c>
      <c r="D133" s="8">
        <f>Saisie!H81</f>
        <v>0</v>
      </c>
    </row>
    <row r="134" ht="15.75" customHeight="1">
      <c r="B134" t="str">
        <v>Arrivés par bateau</v>
      </c>
      <c r="C134" s="8">
        <f>Saisie!G81+Saisie!G82</f>
        <v>0</v>
      </c>
      <c r="D134" s="8">
        <f>Saisie!H82</f>
        <v>0</v>
      </c>
    </row>
    <row r="135" ht="15.75" customHeight="1">
      <c r="B135" t="str">
        <v>de saison</v>
      </c>
      <c r="C135" s="8">
        <f>Saisie!G83</f>
        <v>0</v>
      </c>
      <c r="D135" s="8">
        <f>Saisie!H83</f>
        <v>0</v>
      </c>
    </row>
    <row r="136" ht="15.75" customHeight="1">
      <c r="B136" t="str">
        <v>Total fruits et légumes</v>
      </c>
      <c r="C136" s="8">
        <f>SUM(C132:C135)</f>
        <v>0</v>
      </c>
      <c r="D136" s="8">
        <f>C136*44/12</f>
        <v>0</v>
      </c>
    </row>
    <row r="137" ht="15.75" customHeight="1">
      <c r="B137" t="str">
        <v>Plats cuisinés et conserves</v>
      </c>
      <c r="C137" s="8">
        <f>Saisie!G85</f>
        <v>0</v>
      </c>
      <c r="D137" s="8">
        <f>C137*44/12</f>
        <v>0</v>
      </c>
    </row>
    <row r="138" ht="30.75" customHeight="1">
      <c r="B138" t="str">
        <v>Total Plats cuisinés/conserves</v>
      </c>
      <c r="C138" s="8">
        <f>C137</f>
        <v>0</v>
      </c>
      <c r="D138" s="8">
        <f>C138*44/12</f>
        <v>0</v>
      </c>
    </row>
    <row r="139" ht="15.75" customHeight="1">
      <c r="B139" t="str">
        <v>Pain, pâtes</v>
      </c>
      <c r="C139" s="8">
        <f>Saisie!G87</f>
        <v>0</v>
      </c>
      <c r="D139" s="8">
        <f>C139*44/12</f>
        <v>0</v>
      </c>
    </row>
    <row r="140" ht="15.75" customHeight="1">
      <c r="B140" t="str">
        <v>Riz</v>
      </c>
      <c r="C140" s="8">
        <f>Saisie!G88</f>
        <v>0</v>
      </c>
      <c r="D140" s="8">
        <f>C140*44/12</f>
        <v>0</v>
      </c>
    </row>
    <row r="141" ht="15.75" customHeight="1">
      <c r="B141" t="str">
        <v>Total pain, pâtes, riz</v>
      </c>
      <c r="C141" s="8">
        <f>SUM(C139:C140)</f>
        <v>0</v>
      </c>
      <c r="D141" s="8">
        <f>C141*44/12</f>
        <v>0</v>
      </c>
    </row>
    <row r="142" ht="15.75" customHeight="1">
      <c r="B142" t="str">
        <v>Alcool</v>
      </c>
      <c r="C142" s="8">
        <f>Saisie!G90</f>
        <v>0</v>
      </c>
      <c r="D142" s="8">
        <f>C142*44/12</f>
        <v>0</v>
      </c>
    </row>
    <row r="143" ht="15.75" customHeight="1">
      <c r="B143" t="str">
        <v>Soda, sirops, jus</v>
      </c>
      <c r="C143" s="8">
        <f>Saisie!G91</f>
        <v>0</v>
      </c>
      <c r="D143" s="8">
        <f>C143*44/12</f>
        <v>0</v>
      </c>
    </row>
    <row r="144" ht="15.75" customHeight="1">
      <c r="B144" t="str">
        <v>Eau en bouteille</v>
      </c>
      <c r="C144" s="8">
        <f>Saisie!G93</f>
        <v>0</v>
      </c>
      <c r="D144" s="8">
        <f>C144*44/12</f>
        <v>0</v>
      </c>
    </row>
    <row r="145" ht="15.75" customHeight="1">
      <c r="B145" t="str">
        <v>Total boissons</v>
      </c>
      <c r="C145" s="8">
        <f>SUM(C142:C144)</f>
        <v>0</v>
      </c>
      <c r="D145" s="8">
        <f>C145*44/12</f>
        <v>0</v>
      </c>
    </row>
    <row r="146" ht="15.75" customHeight="1">
      <c r="B146" t="str">
        <v>Total Alimentation</v>
      </c>
      <c r="C146" s="8" t="e">
        <f>C145+C136+C131+C127+C138+C141</f>
        <v>#N/A</v>
      </c>
      <c r="D146" s="8" t="e">
        <f>C146*44/12</f>
        <v>#N/A</v>
      </c>
    </row>
    <row r="147" ht="15.75" customHeight="1">
      <c r="B147" t="str">
        <v>Moyenne française</v>
      </c>
      <c r="C147" s="8">
        <f>D147*12/44</f>
        <v>487.90909090909093</v>
      </c>
      <c r="D147" s="2">
        <f>D31</f>
        <v>1789</v>
      </c>
    </row>
    <row r="148" ht="33.95" customHeight="1"/>
    <row r="149" ht="15.75" customHeight="1" xml:space="preserve">
      <c r="A149" t="str">
        <v>Biens et services</v>
      </c>
      <c r="B149" t="str">
        <v>Émissions annuelles par type de consommations</v>
      </c>
      <c r="F149" t="str" xml:space="preserve">
        <v xml:space="preserve">PISTES D'AMÉLIORATION_x000d_
_x000d_
- Privilégier du matériel d'occasion ou de seconde main (récupération, friperies…)_x000d_
- Allonger la durée de vie du matériel (matériel de qualité, réparation…)_x000d_
- Limiter votre usage du streaming vidéo ou, à défaut, prvilégier des vidéo en faible définition. </v>
      </c>
    </row>
    <row r="150" ht="15.75" customHeight="1">
      <c r="C150" t="str">
        <v>kg eq C</v>
      </c>
      <c r="D150" t="str">
        <v>kg eq CO2</v>
      </c>
    </row>
    <row r="151" ht="30.75" customHeight="1">
      <c r="B151" t="str">
        <v xml:space="preserve">Matériel informatique &amp; électronique </v>
      </c>
      <c r="C151" s="3">
        <f>SUM(Saisie!G98:G125)</f>
        <v>0</v>
      </c>
      <c r="D151" s="3">
        <f>C151*44/12</f>
        <v>0</v>
      </c>
    </row>
    <row r="152" ht="15.75" customHeight="1">
      <c r="B152" t="str">
        <v>Electroménager</v>
      </c>
      <c r="C152" s="3">
        <f>Saisie!G130</f>
        <v>0</v>
      </c>
      <c r="D152" s="3">
        <f>C152*44/12</f>
        <v>0</v>
      </c>
    </row>
    <row r="153" ht="15.75" customHeight="1">
      <c r="B153" t="str">
        <v>Internet</v>
      </c>
      <c r="C153" s="3">
        <f>SUM(Saisie!G134:G134)</f>
        <v>0</v>
      </c>
      <c r="D153" s="3">
        <f>C153*44/12</f>
        <v>0</v>
      </c>
    </row>
    <row r="154" ht="15.75" customHeight="1">
      <c r="B154" t="str">
        <v>Textile</v>
      </c>
      <c r="C154" s="3">
        <f>Saisie!G128</f>
        <v>0</v>
      </c>
      <c r="D154" s="3">
        <f>C154*44/12</f>
        <v>0</v>
      </c>
    </row>
    <row r="155" ht="15.75" customHeight="1">
      <c r="B155" t="str">
        <v>Véhicules possédés</v>
      </c>
      <c r="C155" s="3">
        <f>D155*12/44</f>
        <v>0</v>
      </c>
      <c r="D155" s="3">
        <f>Saisie!H29+Saisie!H42+Saisie!H45+Saisie!H37</f>
        <v>0</v>
      </c>
    </row>
    <row r="156" ht="15.75" customHeight="1">
      <c r="B156" t="str">
        <v xml:space="preserve">Autres produits manufacturés </v>
      </c>
      <c r="C156" s="3">
        <f>Saisie!G132</f>
        <v>0</v>
      </c>
      <c r="D156" s="3">
        <f>C156*44/12</f>
        <v>0</v>
      </c>
    </row>
    <row r="157" ht="30.75" customHeight="1">
      <c r="B157" t="str">
        <v xml:space="preserve">Total Autre Consommation </v>
      </c>
      <c r="C157" s="8">
        <f>SUM(C151:C156)</f>
        <v>0</v>
      </c>
      <c r="D157" s="8">
        <f>C157*44/12</f>
        <v>0</v>
      </c>
    </row>
    <row r="158" ht="15.75" customHeight="1">
      <c r="B158" t="str">
        <v>Moyenne française</v>
      </c>
      <c r="C158" s="8">
        <v>548.215</v>
      </c>
      <c r="D158" s="2">
        <f>D32</f>
        <v>2158</v>
      </c>
    </row>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5.75" customHeight="1" xml:space="preserve">
      <c r="A174" t="str">
        <v>Finance</v>
      </c>
      <c r="B174" t="str">
        <v>Émissions annuelles par type d'actifs financiers</v>
      </c>
      <c r="F174" t="str" xml:space="preserve">
        <v xml:space="preserve">PISTES D'AMÉLIORATION_x000d_
_x000d_
- Changer pour une banque investissant plutôt vers des projets bas-carbone_x000d_
Le site http://epargneclimat.com/ apporte des éléments à ce sujet. </v>
      </c>
    </row>
    <row r="175" ht="15.75" customHeight="1">
      <c r="C175" t="str">
        <v>kg eq C</v>
      </c>
      <c r="D175" t="str">
        <v>kg eq CO2</v>
      </c>
    </row>
    <row r="176" ht="15.75" customHeight="1">
      <c r="B176" t="str">
        <v>Banques/actifs classiques</v>
      </c>
      <c r="C176" s="8">
        <f>Saisie!G139</f>
        <v>0</v>
      </c>
      <c r="D176" s="8">
        <f>C176*44/12</f>
        <v>0</v>
      </c>
    </row>
    <row r="177" ht="15.75" customHeight="1">
      <c r="B177" t="str">
        <v>Banques/actifs "responsables"</v>
      </c>
      <c r="C177" s="8">
        <f>Saisie!G140</f>
        <v>0</v>
      </c>
      <c r="D177" s="8">
        <f>C177*44/12</f>
        <v>0</v>
      </c>
    </row>
    <row r="178" ht="15.75" customHeight="1">
      <c r="B178" t="str">
        <v>Total finance</v>
      </c>
      <c r="C178" s="8">
        <f>SUM(C176:C177)</f>
        <v>0</v>
      </c>
      <c r="D178" s="8">
        <f>C178*44/12</f>
        <v>0</v>
      </c>
    </row>
    <row r="179" ht="15.75" customHeight="1">
      <c r="B179" t="str">
        <v>Moyenne française</v>
      </c>
      <c r="C179" s="8">
        <v>136.156</v>
      </c>
      <c r="D179" s="2">
        <f>D33</f>
        <v>500</v>
      </c>
    </row>
    <row r="180" ht="71.1" customHeight="1"/>
    <row r="181" ht="15.75" customHeight="1" xml:space="preserve">
      <c r="A181" t="str">
        <v>Services publics</v>
      </c>
      <c r="B181" t="str">
        <v>Émissions annuelles</v>
      </c>
      <c r="F181" t="str" xml:space="preserve">
        <v xml:space="preserve">PISTES D'AMÉLIORATION_x000d_
_x000d_
- S'impliquer dans la vie démocratique pour faire des enjeux énergie climat une priorité à toutes les échelles. _x000d_
- S'engager au sein d'Avenir Climatique pour apprendre à parler des enjeux énergie climat_x000d_
- Faire du lobbying pour le développement d'un monde bas carbone (pistes cyclables, rénovation du patrimoine public...)</v>
      </c>
    </row>
    <row r="182" ht="15.75" customHeight="1">
      <c r="C182" t="str">
        <v>kg eq C</v>
      </c>
      <c r="D182" t="str">
        <v>kg eq CO2</v>
      </c>
    </row>
    <row r="183" ht="15.75" customHeight="1">
      <c r="B183" t="str">
        <v>Total services publics</v>
      </c>
      <c r="C183" s="8">
        <f>Saisie!G145</f>
        <v>303.54545454545456</v>
      </c>
      <c r="D183" s="8">
        <v>1300</v>
      </c>
    </row>
    <row r="184" ht="15.75" customHeight="1">
      <c r="B184" t="str">
        <v>Moyenne française</v>
      </c>
      <c r="C184" s="8">
        <v>350.116</v>
      </c>
      <c r="D184" s="2">
        <f>D34</f>
        <v>1113</v>
      </c>
    </row>
    <row r="185" ht="15.75" customHeight="1"/>
    <row r="186" ht="33.6" customHeight="1"/>
    <row r="194"/>
  </sheetData>
  <mergeCells count="35">
    <mergeCell ref="B67:B68"/>
    <mergeCell ref="B174:D174"/>
    <mergeCell ref="B109:D109"/>
    <mergeCell ref="B114:D114"/>
    <mergeCell ref="B116:D116"/>
    <mergeCell ref="B181:D181"/>
    <mergeCell ref="A181:A184"/>
    <mergeCell ref="A121:A147"/>
    <mergeCell ref="A81:A85"/>
    <mergeCell ref="A109:A113"/>
    <mergeCell ref="A149:A172"/>
    <mergeCell ref="A174:A179"/>
    <mergeCell ref="B121:D121"/>
    <mergeCell ref="B149:D149"/>
    <mergeCell ref="F181:K186"/>
    <mergeCell ref="F121:K147"/>
    <mergeCell ref="F149:K158"/>
    <mergeCell ref="F174:K179"/>
    <mergeCell ref="F46:K63"/>
    <mergeCell ref="A1:F1"/>
    <mergeCell ref="B46:D46"/>
    <mergeCell ref="B81:D81"/>
    <mergeCell ref="F65:K68"/>
    <mergeCell ref="F70:K79"/>
    <mergeCell ref="F81:K92"/>
    <mergeCell ref="E9:J11"/>
    <mergeCell ref="A14:B16"/>
    <mergeCell ref="C13:C16"/>
    <mergeCell ref="D13:G16"/>
    <mergeCell ref="A26:A28"/>
    <mergeCell ref="B26:B28"/>
    <mergeCell ref="A9:A11"/>
    <mergeCell ref="B65:B66"/>
    <mergeCell ref="D26:D28"/>
    <mergeCell ref="A46:A79"/>
  </mergeCells>
  <hyperlinks>
    <hyperlink ref="C8" location="FAQ!A3"/>
    <hyperlink ref="D8" location="FAQ!A3"/>
  </hyperlinks>
  <pageMargins left="0.7" right="0.7" top="0.75" bottom="0.75" header="0.5118055555555555" footer="0.5118055555555555"/>
  <ignoredErrors>
    <ignoredError numberStoredAsText="1" sqref="A1:P194"/>
  </ignoredErrors>
</worksheet>
</file>

<file path=xl/worksheets/sheet5.xml><?xml version="1.0" encoding="utf-8"?>
<worksheet xmlns="http://schemas.openxmlformats.org/spreadsheetml/2006/main" xmlns:r="http://schemas.openxmlformats.org/officeDocument/2006/relationships">
  <dimension ref="A1:G108"/>
  <sheetViews>
    <sheetView workbookViewId="0" rightToLeft="0"/>
  </sheetViews>
  <cols>
    <col min="1" max="1" customWidth="1" width="28.5703125"/>
    <col min="2" max="2" customWidth="1" width="28.5703125"/>
    <col min="3" max="3" customWidth="1" width="16.5703125"/>
    <col min="4" max="4" customWidth="1" width="16.5703125"/>
    <col min="5" max="5" customWidth="1" width="19.42578125"/>
    <col min="6" max="6" customWidth="1" width="21.42578125"/>
    <col min="7" max="7" customWidth="1" width="17.5703125"/>
    <col min="8" max="8" customWidth="1" width="11.42578125"/>
    <col min="9" max="9" customWidth="1" width="11.42578125"/>
    <col min="10" max="10" customWidth="1" width="11.42578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67.7" customHeight="1" xml:space="preserve">
      <c r="A1" t="str" xml:space="preserve">
        <v xml:space="preserve">ÉCRAN DE SIMULATION DU PRIX DU CARBONE_x000d_
Vous pouvez voir ici l'impact d'une taxe carbone ou d'une augmentation du prix du carburant sur votre budget.</v>
      </c>
    </row>
    <row r="6" ht="7.7" customHeight="1"/>
    <row r="7" ht="31.350000000000005" customHeight="1">
      <c r="A7" t="str">
        <v>Indiquez les augmentations de prix à simuler</v>
      </c>
    </row>
    <row r="8" ht="41.25" customHeight="1" xml:space="preserve">
      <c r="A8" t="str">
        <v>Augmentation du prix du carburant (en €/L)</v>
      </c>
      <c r="B8" s="10">
        <v>0.15</v>
      </c>
      <c r="C8" t="str">
        <v>Si le carburant est à 1,5 €/L et que vous voulez connaître l'impact à 2 €/L, indiquez "0,5" dans la case (augmentation de 0,5 €/L).</v>
      </c>
      <c r="D8" t="str" xml:space="preserve">
        <v xml:space="preserve">Augmentation du prix du carburant : Si le carburant est à 1,5 €/L et que vous voulez connaître l'impact à 2 €/L, indiquez "0,5" dans la case (augmentation de 0,5 €/L)._x000d_
Prix du CO2 - taxe CO2 : Comme valeur par défaut, vous pouvez mettre 20 €/tonne, ce qui était la valeur prévue par le dernier projet de taxe carbone. A terme, certains économistes suggèrent qu'une telle taxe devrait atteindre 200 €/tonne._x000d_
Surcoût total par tonne de carbone : Le surcoût total est calculé automatiquement, il s'agit du surcoût des 2 premières lignes cumulées.</v>
      </c>
    </row>
    <row r="9" ht="45" customHeight="1">
      <c r="A9" t="str">
        <v>Prix du CO2 - taxe CO2 (en €/tonne CO2)</v>
      </c>
      <c r="B9" s="10">
        <v>100</v>
      </c>
      <c r="C9" t="str">
        <v>Comme valeur par défaut, vous pouvez mettre 20 €/tonne, ce qui était la valeur prévue par le dernier projet de taxe carbone. A terme, certains économistes suggèrent qu'une telle taxe devrait atteindre 200 €/tonne.</v>
      </c>
    </row>
    <row r="10" ht="36" customHeight="1">
      <c r="A10" t="str">
        <v>Surcoût total par tonne de carbone</v>
      </c>
      <c r="B10" s="10">
        <f>B8*1000/3.19+B9</f>
        <v>147.02194357366773</v>
      </c>
      <c r="C10" t="str">
        <v>Le surcoût total est calculé automatiquement, il s'agit du surcoût des 2 premières lignes cumulées.</v>
      </c>
    </row>
    <row r="11" ht="29.100000000000005" customHeight="1"/>
    <row r="12" ht="15" customHeight="1">
      <c r="A12" t="str">
        <v>Émissions et surcoûts annuels par poste</v>
      </c>
    </row>
    <row r="13" ht="15" customHeight="1">
      <c r="B13" t="str">
        <v>kgCO2e</v>
      </c>
      <c r="C13" t="str">
        <v>surcoûts en €</v>
      </c>
    </row>
    <row r="14" ht="15" customHeight="1">
      <c r="A14" t="str">
        <v>Logement</v>
      </c>
      <c r="B14" s="2">
        <f>VLOOKUP(A14,Résultats!A29:B35,2,FALSE)</f>
        <v>0</v>
      </c>
      <c r="C14" s="2">
        <f>B14*$B$10/1000</f>
        <v>0</v>
      </c>
    </row>
    <row r="15" ht="15" customHeight="1">
      <c r="A15" t="str">
        <v>Transports</v>
      </c>
      <c r="B15" s="2">
        <f>VLOOKUP(A15,Résultats!A30:B36,2,FALSE)</f>
        <v>67.2</v>
      </c>
      <c r="C15" s="2">
        <f>B15*$B$10/1000</f>
        <v>9.879874608150473</v>
      </c>
    </row>
    <row r="16" ht="15" customHeight="1">
      <c r="A16" t="str">
        <v>Alimentation</v>
      </c>
      <c r="B16" s="2">
        <f>VLOOKUP(A16,Résultats!A31:B37,2,FALSE)</f>
        <v>200</v>
      </c>
      <c r="C16" s="2">
        <f>B16*$B$10/1000</f>
        <v>29.404388714733546</v>
      </c>
    </row>
    <row r="17" ht="15" customHeight="1">
      <c r="A17" t="str">
        <v>Bien et services</v>
      </c>
      <c r="B17" s="2">
        <f>VLOOKUP(A17,Résultats!A32:B44,2,FALSE)</f>
        <v>0</v>
      </c>
      <c r="C17" s="2">
        <f>B17*$B$10/1000</f>
        <v>0</v>
      </c>
    </row>
    <row r="18" ht="15" customHeight="1">
      <c r="A18" t="str">
        <v>Finances</v>
      </c>
      <c r="B18" s="2">
        <f>VLOOKUP(A18,Résultats!A33:B45,2,FALSE)</f>
        <v>0</v>
      </c>
      <c r="C18" s="2">
        <f>B18*$B$10/1000</f>
        <v>0</v>
      </c>
    </row>
    <row r="19" ht="15" customHeight="1">
      <c r="A19" t="str">
        <v>Services publics</v>
      </c>
      <c r="B19" s="2">
        <f>VLOOKUP(A19,Résultats!A34:B46,2,FALSE)</f>
        <v>1300</v>
      </c>
      <c r="C19" s="2">
        <f>B19*$B$10/1000</f>
        <v>191.12852664576806</v>
      </c>
    </row>
    <row r="20" ht="15" customHeight="1">
      <c r="A20" t="str">
        <v>Total</v>
      </c>
      <c r="B20" s="8">
        <f>SUM(B14:B19)</f>
        <v>1567.2</v>
      </c>
      <c r="C20" s="8">
        <f>SUM(C14:C19)</f>
        <v>230.41278996865208</v>
      </c>
    </row>
    <row r="21" ht="30" customHeight="1">
      <c r="A21" t="str">
        <v>dont augmentation du prix du carburant</v>
      </c>
      <c r="C21" s="8">
        <f>12/44*B20*B8/0.8</f>
        <v>80.14090909090908</v>
      </c>
    </row>
    <row r="22" ht="15" customHeight="1">
      <c r="A22" t="str">
        <v>dont prix ou taxe CO2</v>
      </c>
      <c r="C22" s="8">
        <f>B20*B9/1000</f>
        <v>156.72</v>
      </c>
    </row>
    <row r="23" ht="44.25" customHeight="1">
      <c r="A23" t="str">
        <v>Simulation d'une taxe CO2 redistribuée intégralement</v>
      </c>
    </row>
    <row r="24" ht="49.5" customHeight="1">
      <c r="A24" t="str">
        <v>Si les recettes de la taxe CO2 étaient redistribuées intégralement, vous toucheriez un chèque annuel de (en €) :</v>
      </c>
      <c r="C24" s="8">
        <f>10*B9</f>
        <v>1000</v>
      </c>
    </row>
    <row r="25" ht="33" customHeight="1">
      <c r="A25" t="str">
        <f>CONCATENATE("Entre le coût de la taxe et le chèque, vous ",IF(C22&gt;C24,"perdriez","gagneriez")," chaque année (en €) :")</f>
        <v>Entre le coût de la taxe et le chèque, vous gagneriez chaque année (en €) :</v>
      </c>
      <c r="C25" s="8">
        <f>ABS(C24-C22)</f>
        <v>843.28</v>
      </c>
    </row>
    <row r="26" ht="7.7" customHeight="1"/>
    <row r="27" ht="47.25" customHeight="1">
      <c r="A27" t="str">
        <v>Logement</v>
      </c>
      <c r="B27" t="str">
        <v>Émissions et surcoûts annuels par type d'énergie</v>
      </c>
    </row>
    <row r="28" ht="36.75" customHeight="1">
      <c r="C28" t="str">
        <v>kgCO2e</v>
      </c>
      <c r="D28" t="str">
        <v>surcoûts en €</v>
      </c>
    </row>
    <row r="29" ht="15" customHeight="1">
      <c r="B29" t="str">
        <v>Construction</v>
      </c>
      <c r="C29" s="3">
        <f>VLOOKUP(B29,Résultats!$B$48:$D$53,3,FALSE)</f>
        <v>0</v>
      </c>
      <c r="D29" s="2">
        <f>C29*$B$10/1000</f>
        <v>0</v>
      </c>
    </row>
    <row r="30" ht="15" customHeight="1">
      <c r="B30" t="str">
        <v>Électricité</v>
      </c>
      <c r="C30" s="3">
        <f>VLOOKUP(B30,Résultats!$B$48:$D$53,3,FALSE)</f>
        <v>0</v>
      </c>
      <c r="D30" s="2">
        <f>C30*$B$10/1000</f>
        <v>0</v>
      </c>
    </row>
    <row r="31" ht="15" customHeight="1">
      <c r="B31" t="str">
        <v xml:space="preserve">Gaz </v>
      </c>
      <c r="C31" s="3">
        <f>VLOOKUP(B31,Résultats!$B$48:$D$53,3,FALSE)</f>
        <v>0</v>
      </c>
      <c r="D31" s="2">
        <f>C31*$B$10/1000</f>
        <v>0</v>
      </c>
    </row>
    <row r="32" ht="15" customHeight="1">
      <c r="B32" t="str">
        <v>Fioul</v>
      </c>
      <c r="C32" s="3">
        <f>VLOOKUP(B32,Résultats!$B$48:$D$53,3,FALSE)</f>
        <v>0</v>
      </c>
      <c r="D32" s="2">
        <f>C32*$B$10/1000</f>
        <v>0</v>
      </c>
    </row>
    <row r="33" ht="15" customHeight="1">
      <c r="B33" t="str">
        <v>Propane</v>
      </c>
      <c r="C33" s="3">
        <f>VLOOKUP(B33,Résultats!$B$48:$D$53,3,FALSE)</f>
        <v>0</v>
      </c>
      <c r="D33" s="2">
        <f>C33*$B$10/1000</f>
        <v>0</v>
      </c>
    </row>
    <row r="34" ht="15" customHeight="1">
      <c r="B34" t="str">
        <v xml:space="preserve">Bois </v>
      </c>
      <c r="C34" s="3">
        <f>VLOOKUP(B34,Résultats!$B$48:$D$53,3,FALSE)</f>
        <v>0</v>
      </c>
      <c r="D34" s="2">
        <f>C34*$B$10/1000</f>
        <v>0</v>
      </c>
    </row>
    <row r="35" ht="18.6" customHeight="1">
      <c r="B35" t="str">
        <v xml:space="preserve">Total logement </v>
      </c>
      <c r="C35" s="8">
        <f>SUM(C29:C34)</f>
        <v>0</v>
      </c>
      <c r="D35" s="8">
        <f>C35*$B$10/1000</f>
        <v>0</v>
      </c>
    </row>
    <row r="36" ht="30.600000000000005" customHeight="1"/>
    <row r="37" ht="45.75" customHeight="1">
      <c r="A37" t="str">
        <v>Transports</v>
      </c>
      <c r="B37" t="str">
        <v>Émissions et surcoûts annuels par type de transport</v>
      </c>
    </row>
    <row r="38" ht="15.75" customHeight="1">
      <c r="C38" t="str">
        <v>kgCO2e</v>
      </c>
      <c r="D38" t="str">
        <v>surcoûts en €</v>
      </c>
    </row>
    <row r="39" ht="15.75" customHeight="1">
      <c r="B39" t="str">
        <v>Voiture ess/gazoil</v>
      </c>
      <c r="C39" s="2">
        <f>VLOOKUP(B39,Résultats!$B$83:$D$90,3,FALSE)</f>
        <v>0</v>
      </c>
      <c r="D39" s="2">
        <f>C39*$B$10/1000</f>
        <v>0</v>
      </c>
    </row>
    <row r="40" ht="15.75" customHeight="1">
      <c r="B40" t="str">
        <v>Voiture gaz (GPL)</v>
      </c>
      <c r="C40" s="2">
        <f>VLOOKUP(B40,Résultats!$B$83:$D$90,3,FALSE)</f>
        <v>0</v>
      </c>
      <c r="D40" s="2">
        <f>C40*$B$10/1000</f>
        <v>0</v>
      </c>
    </row>
    <row r="41" ht="15.75" customHeight="1">
      <c r="B41" t="str">
        <v>Voiture électrique</v>
      </c>
      <c r="C41" s="2">
        <f>VLOOKUP(B41,Résultats!$B$83:$D$90,3,FALSE)</f>
        <v>0</v>
      </c>
      <c r="D41" s="2">
        <f>C41*$B$10/1000</f>
        <v>0</v>
      </c>
    </row>
    <row r="42" ht="18" customHeight="1">
      <c r="B42" t="str">
        <v>Moto/Scooter/Mobilette</v>
      </c>
      <c r="C42" s="2">
        <f>VLOOKUP(B42,Résultats!$B$83:$D$90,3,FALSE)</f>
        <v>0</v>
      </c>
      <c r="D42" s="2">
        <f>C42*$B$10/1000</f>
        <v>0</v>
      </c>
    </row>
    <row r="43" ht="20.25" customHeight="1">
      <c r="B43" t="str">
        <v>Avion</v>
      </c>
      <c r="C43" s="2">
        <f>VLOOKUP(B43,Résultats!$B$83:$D$90,3,FALSE)</f>
        <v>0</v>
      </c>
      <c r="D43" s="2">
        <f>C43*$B$10/1000</f>
        <v>0</v>
      </c>
    </row>
    <row r="44" ht="18" customHeight="1">
      <c r="B44" t="str">
        <v>Trains</v>
      </c>
      <c r="C44" s="2">
        <f>VLOOKUP(B44,Résultats!$B$83:$D$90,3,FALSE)</f>
        <v>67.2</v>
      </c>
      <c r="D44" s="2">
        <f>C44*$B$10/1000</f>
        <v>9.879874608150473</v>
      </c>
    </row>
    <row r="45" ht="15.75" customHeight="1">
      <c r="B45" t="str">
        <v>Bus</v>
      </c>
      <c r="C45" s="2">
        <f>VLOOKUP(B45,Résultats!$B$83:$D$90,3,FALSE)</f>
        <v>0</v>
      </c>
      <c r="D45" s="2">
        <f>C45*$B$10/1000</f>
        <v>0</v>
      </c>
    </row>
    <row r="46" ht="15.75" customHeight="1">
      <c r="B46" t="str">
        <v>Métro</v>
      </c>
      <c r="C46" s="2">
        <f>VLOOKUP(B46,Résultats!$B$83:$D$90,3,FALSE)</f>
        <v>0</v>
      </c>
      <c r="D46" s="2">
        <f>C46*$B$10/1000</f>
        <v>0</v>
      </c>
    </row>
    <row r="47" ht="15.75" customHeight="1">
      <c r="B47" t="str">
        <v>Total Transports</v>
      </c>
      <c r="C47" s="8">
        <f>SUM(C$39:$C$46)</f>
        <v>67.2</v>
      </c>
      <c r="D47" s="8">
        <f>C47*$B$10/1000</f>
        <v>9.879874608150473</v>
      </c>
    </row>
    <row r="48" ht="15.75" customHeight="1"/>
    <row r="49" ht="15.75" customHeight="1"/>
    <row r="50" ht="22.5" customHeight="1">
      <c r="A50" t="str">
        <v>Alimentation</v>
      </c>
      <c r="B50" t="str">
        <v>Repas</v>
      </c>
    </row>
    <row r="51" ht="15.75" customHeight="1">
      <c r="C51" t="str">
        <v>kgCO2e</v>
      </c>
      <c r="D51" t="str">
        <v>surcoûts en €</v>
      </c>
    </row>
    <row r="52" ht="15.75" customHeight="1">
      <c r="B52" t="str">
        <v>Repas végétariens</v>
      </c>
      <c r="C52" s="8">
        <f>VLOOKUP(B52,Résultats!$B$111:$D$117,3,FALSE)</f>
        <v>0</v>
      </c>
      <c r="D52" s="8">
        <f>C52*$B$10/1000</f>
        <v>0</v>
      </c>
    </row>
    <row r="53" ht="15.75" customHeight="1">
      <c r="B53" t="str">
        <v>Repas à base viande rouge</v>
      </c>
      <c r="C53" s="8">
        <f>VLOOKUP(B53,Résultats!$B$111:$D$117,3,FALSE)</f>
        <v>0</v>
      </c>
      <c r="D53" s="8">
        <f>C53*$B$10/1000</f>
        <v>0</v>
      </c>
    </row>
    <row r="54" ht="15.75" customHeight="1">
      <c r="B54" t="str">
        <v>Repas à base viande blanche</v>
      </c>
      <c r="C54" s="8">
        <f>VLOOKUP(B54,Résultats!$B$111:$D$117,3,FALSE)</f>
        <v>0</v>
      </c>
      <c r="D54" s="8">
        <f>C54*$B$10/1000</f>
        <v>0</v>
      </c>
    </row>
    <row r="55" ht="15.75" customHeight="1">
      <c r="B55" t="str">
        <v>Boissons</v>
      </c>
      <c r="C55" s="8">
        <f>Résultats!D115</f>
        <v>0</v>
      </c>
      <c r="D55" s="8">
        <f>C55*$B$10/1000</f>
        <v>0</v>
      </c>
    </row>
    <row r="56" ht="15.75" customHeight="1">
      <c r="B56" t="str">
        <v>Déchets</v>
      </c>
      <c r="C56" s="8">
        <f>Résultats!D117</f>
        <v>200</v>
      </c>
      <c r="D56" s="8">
        <f>C56*$B$10/1000</f>
        <v>29.404388714733546</v>
      </c>
    </row>
    <row r="57" ht="15.75" customHeight="1">
      <c r="B57" t="str">
        <v>Total Alimentation</v>
      </c>
      <c r="C57" s="8">
        <f>C56+C52+C53+C54+C55</f>
        <v>200</v>
      </c>
      <c r="D57" s="8">
        <f>SUM(D52:D56)</f>
        <v>29.404388714733546</v>
      </c>
    </row>
    <row r="58" ht="15.75" customHeight="1"/>
    <row r="59" ht="15.75" customHeight="1"/>
    <row r="60" ht="54" customHeight="1">
      <c r="B60" t="str">
        <v>Mode expert</v>
      </c>
    </row>
    <row r="61" ht="44.25" customHeight="1">
      <c r="B61" t="str">
        <v>Émissions et surcoûts annuels par type d'aliment</v>
      </c>
    </row>
    <row r="62" ht="15.75" customHeight="1">
      <c r="C62" t="str">
        <v>kgCO2e</v>
      </c>
      <c r="D62" t="str">
        <v>surcoûts en €</v>
      </c>
    </row>
    <row r="63" ht="15.75" customHeight="1">
      <c r="B63" t="str">
        <v>Viande rouge</v>
      </c>
      <c r="C63" s="8">
        <f>VLOOKUP(B63,Résultats!$B$123:$D$144,3,FALSE)</f>
        <v>0</v>
      </c>
      <c r="D63" s="8">
        <f>C63*$B$10/1000</f>
        <v>0</v>
      </c>
      <c r="F63" t="str">
        <v>Surcoûts annuels alimentation</v>
      </c>
    </row>
    <row r="64" ht="15.75" customHeight="1">
      <c r="B64" t="str">
        <v>Viande de porc</v>
      </c>
      <c r="C64" s="8">
        <f>VLOOKUP(B64,Résultats!$B$123:$D$144,3,FALSE)</f>
        <v>0</v>
      </c>
      <c r="D64" s="8">
        <f>C64*$B$10/1000</f>
        <v>0</v>
      </c>
      <c r="G64" t="str">
        <v>surcoûts en €</v>
      </c>
    </row>
    <row r="65" ht="15.75" customHeight="1">
      <c r="B65" t="str">
        <v>Volaille et œufs</v>
      </c>
      <c r="C65" s="8">
        <f>VLOOKUP(B65,Résultats!$B$123:$D$144,3,FALSE)</f>
        <v>0</v>
      </c>
      <c r="D65" s="8">
        <f>C65*$B$10/1000</f>
        <v>0</v>
      </c>
      <c r="F65" t="str">
        <v>Total viandes et poissons</v>
      </c>
      <c r="G65" s="8">
        <f>D67</f>
        <v>0</v>
      </c>
    </row>
    <row r="66" ht="15.75" customHeight="1">
      <c r="B66" t="str">
        <v>Poisson</v>
      </c>
      <c r="C66" s="8">
        <f>VLOOKUP(B66,Résultats!$B$123:$D$144,3,FALSE)</f>
        <v>0</v>
      </c>
      <c r="D66" s="8">
        <f>C66*$B$10/1000</f>
        <v>0</v>
      </c>
      <c r="F66" t="str">
        <v>Total laitages</v>
      </c>
      <c r="G66" s="8" t="e">
        <f>D71</f>
        <v>#N/A</v>
      </c>
    </row>
    <row r="67" ht="31.5" customHeight="1">
      <c r="B67" t="str">
        <v>Total viandes et poissons</v>
      </c>
      <c r="C67" s="8">
        <f>Résultats!C127</f>
        <v>0</v>
      </c>
      <c r="D67" s="8">
        <f>C67*$B$10/1000</f>
        <v>0</v>
      </c>
      <c r="F67" t="str">
        <v>Total fruits et légumes</v>
      </c>
      <c r="G67" s="8">
        <f>D76</f>
        <v>0</v>
      </c>
    </row>
    <row r="68" ht="15.75" customHeight="1">
      <c r="B68" t="str">
        <v>Fromage</v>
      </c>
      <c r="C68" s="8">
        <f>VLOOKUP(B68,Résultats!$B$123:$D$144,3,FALSE)</f>
        <v>0</v>
      </c>
      <c r="D68" s="8">
        <f>C68*$B$10/1000</f>
        <v>0</v>
      </c>
      <c r="F68" t="str">
        <v>Total plats cuisinés</v>
      </c>
      <c r="G68" s="8">
        <f>D78</f>
        <v>0</v>
      </c>
    </row>
    <row r="69" ht="15.75" customHeight="1">
      <c r="B69" t="str">
        <v>Yahourt</v>
      </c>
      <c r="C69" s="8" t="e">
        <f>VLOOKUP(B69,Résultats!$B$123:$D$144,3,FALSE)</f>
        <v>#N/A</v>
      </c>
      <c r="D69" s="8" t="e">
        <f>C69*$B$10/1000</f>
        <v>#N/A</v>
      </c>
      <c r="F69" t="str">
        <v>Total pain, pâtes, riz</v>
      </c>
      <c r="G69" s="8">
        <f>D81</f>
        <v>0</v>
      </c>
    </row>
    <row r="70" ht="15.75" customHeight="1">
      <c r="B70" t="str">
        <v>Lait</v>
      </c>
      <c r="C70" s="8">
        <f>VLOOKUP(B70,Résultats!$B$123:$D$144,3,FALSE)</f>
        <v>0</v>
      </c>
      <c r="D70" s="8">
        <f>C70*$B$10/1000</f>
        <v>0</v>
      </c>
      <c r="F70" t="str">
        <v>Total boissons</v>
      </c>
      <c r="G70" s="8">
        <f>D85</f>
        <v>0</v>
      </c>
    </row>
    <row r="71" ht="18.75" customHeight="1">
      <c r="B71" t="str">
        <v>Total laitages</v>
      </c>
      <c r="C71" s="8" t="e">
        <f>Résultats!C131</f>
        <v>#N/A</v>
      </c>
      <c r="D71" s="8" t="e">
        <f>C71*$B$10/1000</f>
        <v>#N/A</v>
      </c>
    </row>
    <row r="72" ht="15.949999999999998" customHeight="1">
      <c r="B72" t="str">
        <v>Hors saison</v>
      </c>
      <c r="C72" s="8">
        <f>VLOOKUP(B72,Résultats!$B$123:$D$144,3,FALSE)</f>
        <v>0</v>
      </c>
      <c r="D72" s="8">
        <f>C72*$B$10/1000</f>
        <v>0</v>
      </c>
    </row>
    <row r="73" ht="15.949999999999998" customHeight="1">
      <c r="B73" t="str">
        <v>Arrivés par avion</v>
      </c>
      <c r="C73" s="8">
        <f>VLOOKUP(B73,Résultats!$B$123:$D$144,3,FALSE)</f>
        <v>0</v>
      </c>
      <c r="D73" s="8">
        <f>C73*$B$10/1000</f>
        <v>0</v>
      </c>
    </row>
    <row r="74" ht="16.5" customHeight="1">
      <c r="B74" t="str">
        <v>Arrivés par bateau</v>
      </c>
      <c r="C74" s="8">
        <f>VLOOKUP(B74,Résultats!$B$123:$D$144,3,FALSE)</f>
        <v>0</v>
      </c>
      <c r="D74" s="8">
        <f>C74*$B$10/1000</f>
        <v>0</v>
      </c>
    </row>
    <row r="75" ht="23.25" customHeight="1">
      <c r="B75" t="str">
        <v>de saison</v>
      </c>
      <c r="C75" s="8">
        <f>VLOOKUP(B75,Résultats!$B$123:$D$144,3,FALSE)</f>
        <v>0</v>
      </c>
      <c r="D75" s="8">
        <f>C75*$B$10/1000</f>
        <v>0</v>
      </c>
    </row>
    <row r="76" ht="24" customHeight="1">
      <c r="B76" t="str">
        <v>Total fruits et légumes</v>
      </c>
      <c r="C76" s="8">
        <f>Résultats!C136</f>
        <v>0</v>
      </c>
      <c r="D76" s="8">
        <f>C76*$B$10/1000</f>
        <v>0</v>
      </c>
    </row>
    <row r="77" ht="15.75" customHeight="1">
      <c r="B77" t="str">
        <v>Plats cuisinés et conserves</v>
      </c>
      <c r="C77" s="8">
        <f>VLOOKUP(B77,Résultats!$B$123:$D$144,3,FALSE)</f>
        <v>0</v>
      </c>
      <c r="D77" s="8">
        <f>C77*$B$10/1000</f>
        <v>0</v>
      </c>
    </row>
    <row r="78" ht="31.5" customHeight="1">
      <c r="B78" t="str">
        <v>Total plats cuisinés et conserves</v>
      </c>
      <c r="C78" s="8">
        <f>Résultats!C138</f>
        <v>0</v>
      </c>
      <c r="D78" s="8">
        <f>C78*$B$10/1000</f>
        <v>0</v>
      </c>
    </row>
    <row r="79" ht="31.5" customHeight="1">
      <c r="B79" t="str">
        <v>Pain, pâtes</v>
      </c>
      <c r="C79" s="8">
        <f>VLOOKUP(B79,Résultats!$B$123:$D$144,3,FALSE)</f>
        <v>0</v>
      </c>
      <c r="D79" s="8">
        <f>C79*$B$10/1000</f>
        <v>0</v>
      </c>
    </row>
    <row r="80" ht="31.5" customHeight="1">
      <c r="B80" t="str">
        <v>Riz</v>
      </c>
      <c r="C80" s="8">
        <f>VLOOKUP(B80,Résultats!$B$123:$D$144,3,FALSE)</f>
        <v>0</v>
      </c>
      <c r="D80" s="8">
        <f>C80*$B$10/1000</f>
        <v>0</v>
      </c>
    </row>
    <row r="81" ht="31.5" customHeight="1">
      <c r="B81" t="str">
        <v>Total pain, pâtes, riz</v>
      </c>
      <c r="C81" s="8">
        <f>Résultats!$C$141</f>
        <v>0</v>
      </c>
      <c r="D81" s="8">
        <f>C81*$B$10/1000</f>
        <v>0</v>
      </c>
    </row>
    <row r="82" ht="15.75" customHeight="1">
      <c r="B82" t="str">
        <v>Alcool</v>
      </c>
      <c r="C82" s="8">
        <f>VLOOKUP(B82,Résultats!$B$123:$D$144,3,FALSE)</f>
        <v>0</v>
      </c>
      <c r="D82" s="8">
        <f>C82*$B$10/1000</f>
        <v>0</v>
      </c>
    </row>
    <row r="83" ht="18" customHeight="1">
      <c r="B83" t="str">
        <v>Soda, sirops, jus</v>
      </c>
      <c r="C83" s="8">
        <f>VLOOKUP(B83,Résultats!$B$123:$D$144,3,FALSE)</f>
        <v>0</v>
      </c>
      <c r="D83" s="8">
        <f>C83*$B$10/1000</f>
        <v>0</v>
      </c>
    </row>
    <row r="84" ht="18.75" customHeight="1">
      <c r="B84" t="str">
        <v>Eau en bouteille</v>
      </c>
      <c r="C84" s="8">
        <f>VLOOKUP(B84,Résultats!$B$123:$D$144,3,FALSE)</f>
        <v>0</v>
      </c>
      <c r="D84" s="8">
        <f>C84*$B$10/1000</f>
        <v>0</v>
      </c>
    </row>
    <row r="85" ht="18.75" customHeight="1">
      <c r="B85" t="str">
        <v>Total boissons</v>
      </c>
      <c r="C85" s="8">
        <f>Résultats!C145</f>
        <v>0</v>
      </c>
      <c r="D85" s="8">
        <f>C85*$B$10/1000</f>
        <v>0</v>
      </c>
    </row>
    <row r="86" ht="18.75" customHeight="1">
      <c r="B86" t="str">
        <v>Total Alimentation</v>
      </c>
      <c r="C86" s="8" t="e">
        <f>Résultats!C146</f>
        <v>#N/A</v>
      </c>
      <c r="D86" s="8" t="e">
        <f>C86*$B$10/1000</f>
        <v>#N/A</v>
      </c>
    </row>
    <row r="87" ht="42.95000000000001" customHeight="1"/>
    <row r="88" ht="40.5" customHeight="1">
      <c r="A88" t="str">
        <v>Biens et services</v>
      </c>
      <c r="B88" t="str">
        <v>Émissions et surcoûts annuels par type de consommation</v>
      </c>
    </row>
    <row r="89" ht="15" customHeight="1">
      <c r="C89" t="str">
        <v>kg eq C</v>
      </c>
      <c r="D89" t="str">
        <v>surcoûts en €</v>
      </c>
    </row>
    <row r="90" ht="30" customHeight="1">
      <c r="B90" t="str">
        <v xml:space="preserve">Matériel informatique &amp; électronique </v>
      </c>
      <c r="C90" s="3">
        <f>VLOOKUP(B90,Résultats!$B$151:$D$156,3,FALSE)</f>
        <v>0</v>
      </c>
      <c r="D90" s="8">
        <f>C90*$B$10/1000</f>
        <v>0</v>
      </c>
    </row>
    <row r="91" ht="15" customHeight="1">
      <c r="B91" t="str">
        <v>Electroménager</v>
      </c>
      <c r="C91" s="3">
        <f>VLOOKUP(B91,Résultats!$B$151:$D$156,3,FALSE)</f>
        <v>0</v>
      </c>
      <c r="D91" s="8">
        <f>C91*$B$10/1000</f>
        <v>0</v>
      </c>
    </row>
    <row r="92" ht="15" customHeight="1">
      <c r="B92" t="str">
        <v>Internet</v>
      </c>
      <c r="C92" s="3">
        <f>VLOOKUP(B92,Résultats!$B$151:$D$156,3,FALSE)</f>
        <v>0</v>
      </c>
      <c r="D92" s="8">
        <f>C92*$B$10/1000</f>
        <v>0</v>
      </c>
    </row>
    <row r="93" ht="15" customHeight="1">
      <c r="B93" t="str">
        <v>Textile</v>
      </c>
      <c r="C93" s="3">
        <f>VLOOKUP(B93,Résultats!$B$151:$D$156,3,FALSE)</f>
        <v>0</v>
      </c>
      <c r="D93" s="8">
        <f>C93*$B$10/1000</f>
        <v>0</v>
      </c>
    </row>
    <row r="94" ht="30" customHeight="1">
      <c r="B94" t="str">
        <v xml:space="preserve">Autres produits manufacturés </v>
      </c>
      <c r="C94" s="3">
        <f>VLOOKUP(B94,Résultats!$B$151:$D$156,3,FALSE)</f>
        <v>0</v>
      </c>
      <c r="D94" s="8">
        <f>C94*$B$10/1000</f>
        <v>0</v>
      </c>
    </row>
    <row r="95" ht="30" customHeight="1">
      <c r="B95" t="str">
        <v xml:space="preserve">Total Autre Consommation </v>
      </c>
      <c r="C95" s="8">
        <f>Résultats!C157</f>
        <v>0</v>
      </c>
      <c r="D95" s="8">
        <f>C95*$B$10/1000</f>
        <v>0</v>
      </c>
    </row>
    <row r="96" ht="32.45" customHeight="1"/>
    <row r="97" ht="48" customHeight="1">
      <c r="A97" t="str">
        <v>Finance</v>
      </c>
      <c r="B97" t="str">
        <v>Émissions et pertes annuelles par type d'actifs financiers</v>
      </c>
    </row>
    <row r="98" ht="15" customHeight="1">
      <c r="C98" t="str">
        <v>kgCO2e</v>
      </c>
      <c r="D98" t="str">
        <v>surcoûts en €</v>
      </c>
    </row>
    <row r="99" ht="15" customHeight="1">
      <c r="B99" t="str">
        <v>Banques/actifs classiques</v>
      </c>
      <c r="C99" s="8">
        <f>VLOOKUP(B99,Résultats!$B$176:$D$177,3,FALSE)</f>
        <v>0</v>
      </c>
      <c r="D99" s="8">
        <f>C99*$B$10/1000</f>
        <v>0</v>
      </c>
    </row>
    <row r="100" ht="30" customHeight="1">
      <c r="B100" t="str">
        <v>Banques/actifs "responsables"</v>
      </c>
      <c r="C100" s="8">
        <f>VLOOKUP(B100,Résultats!$B$176:$D$177,3,FALSE)</f>
        <v>0</v>
      </c>
      <c r="D100" s="8">
        <f>C100*$B$10/1000</f>
        <v>0</v>
      </c>
    </row>
    <row r="101" ht="15" customHeight="1">
      <c r="B101" t="str">
        <v>Total finance</v>
      </c>
      <c r="C101" s="8">
        <f>Résultats!C178</f>
        <v>0</v>
      </c>
      <c r="D101" s="8">
        <f>C101*$B$10/1000</f>
        <v>0</v>
      </c>
    </row>
    <row r="102" ht="6.75" customHeight="1"/>
    <row r="103" ht="18.95" customHeight="1"/>
    <row r="104" ht="45.75" customHeight="1">
      <c r="A104" t="str">
        <v>Services publics</v>
      </c>
      <c r="B104" t="str">
        <v>Émissions et surcoûts annuels par type d'actifs financiers</v>
      </c>
    </row>
    <row r="105" ht="27" customHeight="1">
      <c r="C105" t="str">
        <v>kg eq C</v>
      </c>
      <c r="D105" t="str">
        <v>surcoûts en €</v>
      </c>
    </row>
    <row r="106" ht="15" customHeight="1">
      <c r="B106" t="str">
        <v>Total service publics</v>
      </c>
      <c r="C106" s="8">
        <f>Résultats!C183</f>
        <v>303.54545454545456</v>
      </c>
      <c r="D106" s="8">
        <f>C106*$B$10/1000</f>
        <v>44.627842690225144</v>
      </c>
    </row>
    <row r="107" ht="6.75" customHeight="1"/>
    <row r="108" ht="15" customHeight="1"/>
  </sheetData>
  <mergeCells count="22">
    <mergeCell ref="A1:F1"/>
    <mergeCell ref="B27:D27"/>
    <mergeCell ref="A7:B7"/>
    <mergeCell ref="B37:D37"/>
    <mergeCell ref="A24:B24"/>
    <mergeCell ref="A23:C23"/>
    <mergeCell ref="A25:B25"/>
    <mergeCell ref="D8:F10"/>
    <mergeCell ref="F63:G63"/>
    <mergeCell ref="A12:C12"/>
    <mergeCell ref="B36:D36"/>
    <mergeCell ref="A27:A35"/>
    <mergeCell ref="A37:A47"/>
    <mergeCell ref="B61:D61"/>
    <mergeCell ref="B50:D50"/>
    <mergeCell ref="B60:D60"/>
    <mergeCell ref="A88:A95"/>
    <mergeCell ref="B88:D88"/>
    <mergeCell ref="A97:A101"/>
    <mergeCell ref="B97:D97"/>
    <mergeCell ref="A104:A106"/>
    <mergeCell ref="B104:D104"/>
  </mergeCells>
  <pageMargins left="0.7" right="0.7" top="0.75" bottom="0.75" header="0.5118055555555555" footer="0.5118055555555555"/>
  <ignoredErrors>
    <ignoredError numberStoredAsText="1" sqref="A1:G108"/>
  </ignoredErrors>
</worksheet>
</file>

<file path=xl/worksheets/sheet6.xml><?xml version="1.0" encoding="utf-8"?>
<worksheet xmlns="http://schemas.openxmlformats.org/spreadsheetml/2006/main" xmlns:r="http://schemas.openxmlformats.org/officeDocument/2006/relationships">
  <dimension ref="A1:G19"/>
  <sheetViews>
    <sheetView workbookViewId="0" rightToLeft="0"/>
  </sheetViews>
  <cols>
    <col min="1" max="1" customWidth="1" width="3.140625"/>
    <col min="2" max="2" customWidth="1" width="20.85546875"/>
    <col min="3" max="3" customWidth="1" width="20.85546875"/>
    <col min="4" max="4" customWidth="1" width="20.85546875"/>
    <col min="5" max="5" customWidth="1" width="20.85546875"/>
    <col min="6" max="6" customWidth="1" width="20.85546875"/>
    <col min="7" max="7" customWidth="1" width="20.85546875"/>
  </cols>
  <sheetData>
    <row r="1" ht="44.45000000000001" customHeight="1">
      <c r="B1" t="str">
        <v>FOIRE AUX QUESTIONS</v>
      </c>
    </row>
    <row r="2" ht="6.75" customHeight="1"/>
    <row r="3" ht="34.5" customHeight="1"/>
    <row r="4" ht="34.5" customHeight="1"/>
    <row r="5" ht="4.35" customHeight="1"/>
    <row r="6" ht="20.25" customHeight="1">
      <c r="B6" t="str">
        <v>Quelle est la différence entre "équivalent carbone" et "équivalent CO2" ?</v>
      </c>
    </row>
    <row r="7" ht="200.25" customHeight="1" xml:space="preserve">
      <c r="B7" t="str" xml:space="preserve">
        <v xml:space="preserve">L'équivalent CO2 et l'équivalent carbone permettent de mesurer tous les deux la même chose : les dégâts climatiques de nos émissions, c'est-à-dire, grosso modo, le réchauffement terrestre que ces émissions vont entraîner. C'est exactement pareil que les kilogrammes (kg) et les tonnes qui servent à mesurer une masse, ou bien les euros et les dollars qui servent à mesurer la valeur marchande des choses. _x000d_
_x000d_
Et, de la même manière, les dégâts climatiques exprimés en équivalent CO2 ne vont pas avoir la même valeur que les dégâts climatique exprimés en équivalent carbone : de même qu'une masse de 1 tonne équivaut à une masse de 1000 kg (rapport 1 pour 1000), un dégât climatique de 1 kg équivalent carbone équivaut à 3,7 kg équivalent CO2, c'est-à-dire presque 4 fois plus._x000d_
_x000d_
Plus précisément :_x000d_
- émettre 1 kg équivalent carbone (noté "1 kg eq-C" ou "1 kgCe"), c'est faire autant de dégâts climatiques que si on avait brûlé 1 kg de carbone pur._x000d_
- émettre 1 kg équivalent CO2 (noté "1 kg eq-CO2" ou "1 kgCO2e"), c'est faire autant de dégâts climatiques que si on émettait 1 kg de CO2._x000d_
_x000d_
En pratique, si on brûle 1 kg de carbone pur, on émet 3,7 kg de CO2 (très exactement 12/44 kg), d'où le rapport 3,7 entre les deux unités._x000d_
On peut bien sûr utiliser les équivalents carbone et CO2 pour exprimer les dégâts climatiques de tous les gaz à effet de serre. Ainsi, émettre 1 kg de méthane, c'est autant de dégâts climatiques qu'émettre 25 kg de CO2. On dira que 1 kg de méthane équivaut à 25 kg CO2e, soit encore 6,8 kg Ce.</v>
      </c>
    </row>
    <row r="8" ht="6.75" customHeight="1"/>
    <row r="9" ht="39.95" customHeight="1">
      <c r="B9" t="str">
        <v>Le calcul de mon bilan carbone personnel prend-il en compte les émissions engendrées par mon activité professionnelle ?</v>
      </c>
    </row>
    <row r="10" ht="264.75" customHeight="1" xml:space="preserve">
      <c r="B10" t="str" xml:space="preserve">
        <v xml:space="preserve">La méthode BILAN CARBONE® développée pour les entreprises et les collectivités consiste à évaluer l'ensemble des gaz à effet de serre émis par leur activité afin d'évaluer la dépendance de leur mode de fonctionnement à ces émissions, et de leur permettre d'anticiper une probable hausse du coût des énergies fossiles, ainsi que du coût des émissions elles-mêmes (que ce soit par l'intermédiaire de taxes ou de quotats) en faisant porter leurs efforts de réduction là où ceux-ci auront l'efficacité la plus grande._x000d_
_x000d_
Du point de vue du premier de ces objectifs (évaluer la dépendance d'un mode de vie à un montant d'émission de gaz à effet de serre), l'adaptation de cette méthode au cas d'un particulier nécessiterait en toute logique de prendre en compte les émissions de gaz à effet de serre induites par l'activité de son employeur : chaque individu qui gagne sa vie en travaillant pour un employeur est d'un certain point de vue fortement dépendant de cet employeur!_x000d_
_x000d_
Mais du point de vue du second objectif, qui est d'évaluer les meilleurs moyens de parvenir à une réduction des émissions, alors la prise en compte des émissions induites par l'activité profesionnelle se justifie beaucoup moins : à titre personnel, un employé n'a souvent que peu de prise sur le mode de fonctionnement global de son entreprise, et de toutes les manières lorsque c'est le cas c'est à titre professionnel et non à titre personnel._x000d_
_x000d_
Par ailleurs, la diversité des activités professionnelles rend de toutes les façons impossible une prise en compte un tant soit peu exhaustive des émissions associées dans le cadre d'un outil public en ligne comme celui proposé sur ce site._x000d_
_x000d_
Pour ces raisons, seules les émissions liées aux trajets domicile-travail sont prises en compte, car ce sont à la fois celles pour lesquelles cette prise en compte est la plus simple (le nombre de manières de se rendre à son travail est moins important que le nombre de métiers possibles) et aussi celles sur lesquelles les individus ont le plus d'impact immédiat (il est plus facile de changer son mode de déplacement domicile-travail ou de choisir un lieu de résidence proche de son travail ou relié par des transports en commun que de modifier le modèle économique de son employeur ou d'en changer).</v>
      </c>
    </row>
    <row r="11" ht="5.45" customHeight="1"/>
    <row r="12" ht="20.25" customHeight="1">
      <c r="B12" t="str">
        <v xml:space="preserve">A quoi correspond l'impact "finance" ? </v>
      </c>
    </row>
    <row r="13" ht="139.5" customHeight="1" xml:space="preserve">
      <c r="B13" t="str" xml:space="preserve">
        <v xml:space="preserve">Il faut estimer ici la valeur de vos actifs financiers (divisez par 2 si vous êtes en couple avec communauté réduite aux acquets)._x000d_
Notre intégration de la finance dans le bilan carbone est à visée éducative ; si on veut être plus rigoureux, il convient de compter séparément l'impact carbone de sa consommation, et l'impact carbone de son épargne. Car les deux reviennent à compter la même chose (à savoir la somme des émissions GES émis par les activités humaines), de deux manières différentes. Soit par le biais du consommateur, soit par le biais du financeur. Il existe également une 3e méthode de calcul qui consisterait à compter uniquement l'impact carbone des producteurs (les entreprises, l'industrie, les collectivités locales...)._x000d_
A mélanger les approches, on réalise en fait des doubles comptes : on compte deux fois la même chose._x000d_
Dans le calculateur, nous prenons en compte les dividendes plutôt que de l'épargne. Cela permet de limiter le double-compte mentionné plus haut, en faisant l'hypothèse qu'une partie de l'impact carbone du producteur/financeur est attribuable au consommateur au pro rata des dividendes qu'il/elle touche.</v>
      </c>
    </row>
    <row r="14" ht="5.45" customHeight="1"/>
    <row r="15" ht="20.25" customHeight="1">
      <c r="B15" t="str">
        <v xml:space="preserve">Pourquoi faire la différence entre l'électricité verte et les autres fournisseurs ? </v>
      </c>
    </row>
    <row r="16" ht="62.25" customHeight="1">
      <c r="B16" t="str">
        <v xml:space="preserve">La distinction entre les fournisseurs d'électricité nous a été demandé par de nombreux utilisateurs de l'outil. Pour connaitre l'origine de la différence entre les 2 facteurs d'émission, l'utilisateur pourra regarder l'onglet "source de données". Cependant, nous souhaitons vous alerter sur la limite de la démarche. Une fois sur le réseau, il est impossible de faire la différence entre la source de production de l'électricité. Par ailleurs, il existe plusieurs fournisseurs d'électricité verte qui ne sont pas tous aussi vertueux qu'Enercoop (dont le facteur d'émission a été retenu dans le calcul). </v>
      </c>
    </row>
    <row r="17" ht="9.95" customHeight="1"/>
    <row r="18" ht="20.25" customHeight="1">
      <c r="B18" t="str">
        <v>Qu'est-ce que la licence Creative Commons Attribution 4.0 International ?</v>
      </c>
    </row>
    <row r="19" ht="125.25" customHeight="1" xml:space="preserve">
      <c r="B19" t="str" xml:space="preserve">
        <v xml:space="preserve">Cette licence indique que vous pouvez :_x000d_
- partager l'outil : le copier, redistribuer cet outil sous n'importe quel format et média._x000d_
- adapter l'outil : le transformer, le modifier, y ajouter de nouvelles fonctionnalités._x000d_
et cela quel que soit votre but, même commercial._x000d_
_x000d_
Avec cette licence, vous devez lors de tout usage de l'outil :_x000d_
- Citer les auteurs (TaCa et Avenir Climatique), conserver la licence Creative Commons Attribution 4.0 International, et indiquer si vous avez modifié l'outil. Vous pouvez le faire comme vous l'entendez mais sans laisser entendre que les auteurs soutiennent la manière dont vous utilisez l'outil._x000d_
- Ne pas ajouter de restriction à l'utilisation de l'outil : vous ne pouvez en restreindre l'usage au-delà de ce que la licence prévoit.</v>
      </c>
    </row>
  </sheetData>
  <mergeCells count="11">
    <mergeCell ref="B15:G15"/>
    <mergeCell ref="B16:G16"/>
    <mergeCell ref="B18:G18"/>
    <mergeCell ref="B19:G19"/>
    <mergeCell ref="B1:G1"/>
    <mergeCell ref="B7:G7"/>
    <mergeCell ref="B6:G6"/>
    <mergeCell ref="B9:G9"/>
    <mergeCell ref="B10:G10"/>
    <mergeCell ref="B12:G12"/>
    <mergeCell ref="B13:G13"/>
  </mergeCells>
  <pageMargins left="0.7" right="0.7" top="0.75" bottom="0.75" header="0.3" footer="0.3"/>
  <ignoredErrors>
    <ignoredError numberStoredAsText="1" sqref="A1:G19"/>
  </ignoredErrors>
</worksheet>
</file>

<file path=xl/worksheets/sheet7.xml><?xml version="1.0" encoding="utf-8"?>
<worksheet xmlns="http://schemas.openxmlformats.org/spreadsheetml/2006/main" xmlns:r="http://schemas.openxmlformats.org/officeDocument/2006/relationships">
  <dimension ref="B1:I61"/>
  <sheetViews>
    <sheetView workbookViewId="0" rightToLeft="0"/>
  </sheetViews>
  <cols>
    <col min="1" max="1" customWidth="1" width="3.140625"/>
    <col min="2" max="2" customWidth="1" width="20.85546875"/>
    <col min="3" max="3" customWidth="1" width="20.85546875"/>
    <col min="4" max="4" customWidth="1" width="20.85546875"/>
    <col min="5" max="5" customWidth="1" width="20.85546875"/>
    <col min="6" max="6" customWidth="1" width="20.85546875"/>
    <col min="7" max="7" customWidth="1" width="20.85546875"/>
    <col min="8" max="8" customWidth="1" width="11.5703125"/>
    <col min="9" max="9" customWidth="1" width="11.5703125"/>
    <col min="10" max="10" customWidth="1" width="11.5703125"/>
    <col min="11" max="11" customWidth="1" width="11.5703125"/>
    <col min="12" max="12" customWidth="1" width="11.5703125"/>
    <col min="13" max="13" customWidth="1" width="11.5703125"/>
    <col min="14" max="14" customWidth="1" width="11.5703125"/>
    <col min="15" max="15" customWidth="1" width="11.5703125"/>
    <col min="16" max="16" customWidth="1" width="11.5703125"/>
    <col min="17" max="17" customWidth="1" width="11.5703125"/>
    <col min="18" max="18" customWidth="1" width="11.5703125"/>
    <col min="19" max="19" customWidth="1" width="11.5703125"/>
    <col min="20" max="20" customWidth="1" width="11.5703125"/>
    <col min="21" max="21" customWidth="1" width="11.5703125"/>
    <col min="22" max="22" customWidth="1" width="11.5703125"/>
    <col min="23" max="23" customWidth="1" width="11.5703125"/>
    <col min="24" max="24" customWidth="1" width="11.5703125"/>
    <col min="25" max="25" customWidth="1" width="11.5703125"/>
    <col min="26" max="26" customWidth="1" width="11.5703125"/>
    <col min="27" max="27" customWidth="1" width="11.5703125"/>
    <col min="28" max="28" customWidth="1" width="11.5703125"/>
    <col min="29" max="29" customWidth="1" width="11.5703125"/>
    <col min="30" max="30" customWidth="1" width="11.5703125"/>
    <col min="31" max="31" customWidth="1" width="11.5703125"/>
    <col min="32" max="32" customWidth="1" width="11.5703125"/>
    <col min="33" max="33" customWidth="1" width="11.5703125"/>
    <col min="34" max="34" customWidth="1" width="11.5703125"/>
    <col min="35" max="35" customWidth="1" width="11.5703125"/>
    <col min="36" max="36" customWidth="1" width="11.5703125"/>
    <col min="37" max="37" customWidth="1" width="11.5703125"/>
    <col min="38" max="38" customWidth="1" width="11.5703125"/>
    <col min="39" max="39" customWidth="1" width="11.5703125"/>
    <col min="40" max="40" customWidth="1" width="11.5703125"/>
    <col min="41" max="41" customWidth="1" width="11.5703125"/>
    <col min="42" max="42" customWidth="1" width="11.5703125"/>
    <col min="43" max="43" customWidth="1" width="11.5703125"/>
    <col min="44" max="44" customWidth="1" width="11.5703125"/>
    <col min="45" max="45" customWidth="1" width="11.5703125"/>
    <col min="46" max="46" customWidth="1" width="11.5703125"/>
    <col min="47" max="47" customWidth="1" width="11.5703125"/>
    <col min="48" max="48" customWidth="1" width="11.5703125"/>
    <col min="49" max="49" customWidth="1" width="11.5703125"/>
    <col min="50" max="50" customWidth="1" width="11.5703125"/>
    <col min="51" max="51" customWidth="1" width="11.5703125"/>
    <col min="52" max="52" customWidth="1" width="11.5703125"/>
    <col min="53" max="53" customWidth="1" width="11.5703125"/>
    <col min="54" max="54" customWidth="1" width="11.5703125"/>
    <col min="55" max="55" customWidth="1" width="11.5703125"/>
    <col min="56" max="56" customWidth="1" width="11.5703125"/>
    <col min="57" max="57" customWidth="1" width="11.5703125"/>
    <col min="58" max="58" customWidth="1" width="11.5703125"/>
    <col min="59" max="59" customWidth="1" width="11.5703125"/>
    <col min="60" max="60" customWidth="1" width="11.5703125"/>
    <col min="61" max="61" customWidth="1" width="11.5703125"/>
    <col min="62" max="62" customWidth="1" width="11.5703125"/>
    <col min="63" max="63" customWidth="1" width="11.5703125"/>
    <col min="64" max="64" customWidth="1" width="11.5703125"/>
    <col min="65" max="65" customWidth="1" width="11.5703125"/>
    <col min="66" max="66" customWidth="1" width="11.5703125"/>
    <col min="67" max="67" customWidth="1" width="11.5703125"/>
    <col min="68" max="68" customWidth="1" width="11.5703125"/>
    <col min="69" max="69" customWidth="1" width="11.5703125"/>
    <col min="70" max="70" customWidth="1" width="11.5703125"/>
    <col min="71" max="71" customWidth="1" width="11.5703125"/>
    <col min="72" max="72" customWidth="1" width="11.5703125"/>
    <col min="73" max="73" customWidth="1" width="11.5703125"/>
    <col min="74" max="74" customWidth="1" width="11.5703125"/>
    <col min="75" max="75" customWidth="1" width="11.5703125"/>
    <col min="76" max="76" customWidth="1" width="11.5703125"/>
    <col min="77" max="77" customWidth="1" width="11.5703125"/>
    <col min="78" max="78" customWidth="1" width="11.5703125"/>
    <col min="79" max="79" customWidth="1" width="11.5703125"/>
    <col min="80" max="80" customWidth="1" width="11.5703125"/>
    <col min="81" max="81" customWidth="1" width="11.5703125"/>
    <col min="82" max="82" customWidth="1" width="11.5703125"/>
    <col min="83" max="83" customWidth="1" width="11.5703125"/>
    <col min="84" max="84" customWidth="1" width="11.5703125"/>
    <col min="85" max="85" customWidth="1" width="11.5703125"/>
    <col min="86" max="86" customWidth="1" width="11.5703125"/>
    <col min="87" max="87" customWidth="1" width="11.5703125"/>
    <col min="88" max="88" customWidth="1" width="11.5703125"/>
    <col min="89" max="89" customWidth="1" width="11.5703125"/>
    <col min="90" max="90" customWidth="1" width="11.5703125"/>
    <col min="91" max="91" customWidth="1" width="11.5703125"/>
    <col min="92" max="92" customWidth="1" width="11.5703125"/>
    <col min="93" max="93" customWidth="1" width="11.5703125"/>
    <col min="94" max="94" customWidth="1" width="11.5703125"/>
    <col min="95" max="95" customWidth="1" width="11.5703125"/>
    <col min="96" max="96" customWidth="1" width="11.5703125"/>
    <col min="97" max="97" customWidth="1" width="11.5703125"/>
    <col min="98" max="98" customWidth="1" width="11.5703125"/>
    <col min="99" max="99" customWidth="1" width="11.5703125"/>
    <col min="100" max="100" customWidth="1" width="11.5703125"/>
    <col min="101" max="101" customWidth="1" width="11.5703125"/>
    <col min="102" max="102" customWidth="1" width="11.5703125"/>
    <col min="103" max="103" customWidth="1" width="11.5703125"/>
    <col min="104" max="104" customWidth="1" width="11.5703125"/>
    <col min="105" max="105" customWidth="1" width="11.5703125"/>
    <col min="106" max="106" customWidth="1" width="11.5703125"/>
    <col min="107" max="107" customWidth="1" width="11.5703125"/>
    <col min="108" max="108" customWidth="1" width="11.5703125"/>
    <col min="109" max="109" customWidth="1" width="11.5703125"/>
    <col min="110" max="110" customWidth="1" width="11.5703125"/>
    <col min="111" max="111" customWidth="1" width="11.5703125"/>
    <col min="112" max="112" customWidth="1" width="11.5703125"/>
    <col min="113" max="113" customWidth="1" width="11.5703125"/>
    <col min="114" max="114" customWidth="1" width="11.5703125"/>
    <col min="115" max="115" customWidth="1" width="11.5703125"/>
    <col min="116" max="116" customWidth="1" width="11.5703125"/>
    <col min="117" max="117" customWidth="1" width="11.5703125"/>
    <col min="118" max="118" customWidth="1" width="11.5703125"/>
    <col min="119" max="119" customWidth="1" width="11.5703125"/>
    <col min="120" max="120" customWidth="1" width="11.5703125"/>
    <col min="121" max="121" customWidth="1" width="11.5703125"/>
    <col min="122" max="122" customWidth="1" width="11.5703125"/>
    <col min="123" max="123" customWidth="1" width="11.5703125"/>
    <col min="124" max="124" customWidth="1" width="11.5703125"/>
    <col min="125" max="125" customWidth="1" width="11.5703125"/>
    <col min="126" max="126" customWidth="1" width="11.5703125"/>
    <col min="127" max="127" customWidth="1" width="11.5703125"/>
    <col min="128" max="128" customWidth="1" width="11.5703125"/>
    <col min="129" max="129" customWidth="1" width="11.5703125"/>
    <col min="130" max="130" customWidth="1" width="11.5703125"/>
    <col min="131" max="131" customWidth="1" width="11.5703125"/>
    <col min="132" max="132" customWidth="1" width="11.5703125"/>
    <col min="133" max="133" customWidth="1" width="11.5703125"/>
    <col min="134" max="134" customWidth="1" width="11.5703125"/>
    <col min="135" max="135" customWidth="1" width="11.5703125"/>
    <col min="136" max="136" customWidth="1" width="11.5703125"/>
    <col min="137" max="137" customWidth="1" width="11.5703125"/>
    <col min="138" max="138" customWidth="1" width="11.5703125"/>
    <col min="139" max="139" customWidth="1" width="11.5703125"/>
    <col min="140" max="140" customWidth="1" width="11.5703125"/>
    <col min="141" max="141" customWidth="1" width="11.5703125"/>
    <col min="142" max="142" customWidth="1" width="11.5703125"/>
    <col min="143" max="143" customWidth="1" width="11.5703125"/>
    <col min="144" max="144" customWidth="1" width="11.5703125"/>
    <col min="145" max="145" customWidth="1" width="11.5703125"/>
    <col min="146" max="146" customWidth="1" width="11.5703125"/>
    <col min="147" max="147" customWidth="1" width="11.5703125"/>
    <col min="148" max="148" customWidth="1" width="11.5703125"/>
    <col min="149" max="149" customWidth="1" width="11.5703125"/>
    <col min="150" max="150" customWidth="1" width="11.5703125"/>
    <col min="151" max="151" customWidth="1" width="11.5703125"/>
    <col min="152" max="152" customWidth="1" width="11.5703125"/>
    <col min="153" max="153" customWidth="1" width="11.5703125"/>
    <col min="154" max="154" customWidth="1" width="11.5703125"/>
    <col min="155" max="155" customWidth="1" width="11.5703125"/>
    <col min="156" max="156" customWidth="1" width="11.5703125"/>
    <col min="157" max="157" customWidth="1" width="11.5703125"/>
    <col min="158" max="158" customWidth="1" width="11.5703125"/>
    <col min="159" max="159" customWidth="1" width="11.5703125"/>
    <col min="160" max="160" customWidth="1" width="11.5703125"/>
    <col min="161" max="161" customWidth="1" width="11.5703125"/>
    <col min="162" max="162" customWidth="1" width="11.5703125"/>
    <col min="163" max="163" customWidth="1" width="11.5703125"/>
    <col min="164" max="164" customWidth="1" width="11.5703125"/>
    <col min="165" max="165" customWidth="1" width="11.5703125"/>
    <col min="166" max="166" customWidth="1" width="11.5703125"/>
    <col min="167" max="167" customWidth="1" width="11.5703125"/>
    <col min="168" max="168" customWidth="1" width="11.5703125"/>
    <col min="169" max="169" customWidth="1" width="11.5703125"/>
    <col min="170" max="170" customWidth="1" width="11.5703125"/>
    <col min="171" max="171" customWidth="1" width="11.5703125"/>
    <col min="172" max="172" customWidth="1" width="11.5703125"/>
    <col min="173" max="173" customWidth="1" width="11.5703125"/>
    <col min="174" max="174" customWidth="1" width="11.5703125"/>
    <col min="175" max="175" customWidth="1" width="11.5703125"/>
    <col min="176" max="176" customWidth="1" width="11.5703125"/>
    <col min="177" max="177" customWidth="1" width="11.5703125"/>
    <col min="178" max="178" customWidth="1" width="11.5703125"/>
    <col min="179" max="179" customWidth="1" width="11.5703125"/>
    <col min="180" max="180" customWidth="1" width="11.5703125"/>
    <col min="181" max="181" customWidth="1" width="11.5703125"/>
    <col min="182" max="182" customWidth="1" width="11.5703125"/>
    <col min="183" max="183" customWidth="1" width="11.5703125"/>
    <col min="184" max="184" customWidth="1" width="11.5703125"/>
    <col min="185" max="185" customWidth="1" width="11.5703125"/>
    <col min="186" max="186" customWidth="1" width="11.5703125"/>
    <col min="187" max="187" customWidth="1" width="11.5703125"/>
    <col min="188" max="188" customWidth="1" width="11.5703125"/>
    <col min="189" max="189" customWidth="1" width="11.5703125"/>
    <col min="190" max="190" customWidth="1" width="11.5703125"/>
    <col min="191" max="191" customWidth="1" width="11.5703125"/>
    <col min="192" max="192" customWidth="1" width="11.5703125"/>
    <col min="193" max="193" customWidth="1" width="11.5703125"/>
    <col min="194" max="194" customWidth="1" width="11.5703125"/>
    <col min="195" max="195" customWidth="1" width="11.5703125"/>
    <col min="196" max="196" customWidth="1" width="11.5703125"/>
    <col min="197" max="197" customWidth="1" width="11.5703125"/>
    <col min="198" max="198" customWidth="1" width="11.5703125"/>
    <col min="199" max="199" customWidth="1" width="11.5703125"/>
    <col min="200" max="200" customWidth="1" width="11.5703125"/>
    <col min="201" max="201" customWidth="1" width="11.5703125"/>
    <col min="202" max="202" customWidth="1" width="11.5703125"/>
    <col min="203" max="203" customWidth="1" width="11.5703125"/>
    <col min="204" max="204" customWidth="1" width="11.5703125"/>
    <col min="205" max="205" customWidth="1" width="11.5703125"/>
    <col min="206" max="206" customWidth="1" width="11.5703125"/>
    <col min="207" max="207" customWidth="1" width="11.5703125"/>
    <col min="208" max="208" customWidth="1" width="11.5703125"/>
    <col min="209" max="209" customWidth="1" width="11.5703125"/>
    <col min="210" max="210" customWidth="1" width="11.5703125"/>
    <col min="211" max="211" customWidth="1" width="11.5703125"/>
    <col min="212" max="212" customWidth="1" width="11.5703125"/>
    <col min="213" max="213" customWidth="1" width="11.5703125"/>
    <col min="214" max="214" customWidth="1" width="11.5703125"/>
    <col min="215" max="215" customWidth="1" width="11.5703125"/>
    <col min="216" max="216" customWidth="1" width="11.5703125"/>
    <col min="217" max="217" customWidth="1" width="11.5703125"/>
    <col min="218" max="218" customWidth="1" width="11.5703125"/>
    <col min="219" max="219" customWidth="1" width="11.5703125"/>
    <col min="220" max="220" customWidth="1" width="11.5703125"/>
    <col min="221" max="221" customWidth="1" width="11.5703125"/>
    <col min="222" max="222" customWidth="1" width="11.5703125"/>
    <col min="223" max="223" customWidth="1" width="11.5703125"/>
    <col min="224" max="224" customWidth="1" width="11.5703125"/>
    <col min="225" max="225" customWidth="1" width="11.5703125"/>
    <col min="226" max="226" customWidth="1" width="11.5703125"/>
    <col min="227" max="227" customWidth="1" width="11.5703125"/>
    <col min="228" max="228" customWidth="1" width="11.5703125"/>
    <col min="229" max="229" customWidth="1" width="11.5703125"/>
    <col min="230" max="230" customWidth="1" width="11.5703125"/>
    <col min="231" max="231" customWidth="1" width="11.5703125"/>
    <col min="232" max="232" customWidth="1" width="11.5703125"/>
    <col min="233" max="233" customWidth="1" width="11.5703125"/>
    <col min="234" max="234" customWidth="1" width="11.5703125"/>
    <col min="235" max="235" customWidth="1" width="11.5703125"/>
    <col min="236" max="236" customWidth="1" width="11.5703125"/>
    <col min="237" max="237" customWidth="1" width="11.5703125"/>
    <col min="238" max="238" customWidth="1" width="11.5703125"/>
    <col min="239" max="239" customWidth="1" width="11.5703125"/>
    <col min="240" max="240" customWidth="1" width="11.5703125"/>
    <col min="241" max="241" customWidth="1" width="11.5703125"/>
    <col min="242" max="242" customWidth="1" width="11.5703125"/>
    <col min="243" max="243" customWidth="1" width="11.5703125"/>
    <col min="244" max="244" customWidth="1" width="11.5703125"/>
    <col min="245" max="245" customWidth="1" width="11.5703125"/>
    <col min="246" max="246" customWidth="1" width="11.5703125"/>
    <col min="247" max="247" customWidth="1" width="11.5703125"/>
    <col min="248" max="248" customWidth="1" width="11.5703125"/>
    <col min="249" max="249" customWidth="1" width="11.5703125"/>
    <col min="250" max="250" customWidth="1" width="11.5703125"/>
    <col min="251" max="251" customWidth="1" width="11.5703125"/>
    <col min="252" max="252" customWidth="1" width="11.5703125"/>
    <col min="253" max="253" customWidth="1" width="11.5703125"/>
    <col min="254" max="254" customWidth="1" width="11.5703125"/>
    <col min="255" max="255" customWidth="1" width="11.5703125"/>
    <col min="256" max="256" customWidth="1" width="11.5703125"/>
    <col min="257" max="257" customWidth="1" width="11.5703125"/>
    <col min="258" max="258" customWidth="1" width="11.5703125"/>
    <col min="259" max="259" customWidth="1" width="11.5703125"/>
    <col min="260" max="260" customWidth="1" width="11.5703125"/>
    <col min="261" max="261" customWidth="1" width="11.5703125"/>
    <col min="262" max="262" customWidth="1" width="11.5703125"/>
    <col min="263" max="263" customWidth="1" width="11.5703125"/>
    <col min="264" max="264" customWidth="1" width="11.5703125"/>
    <col min="265" max="265" customWidth="1" width="11.5703125"/>
    <col min="266" max="266" customWidth="1" width="11.5703125"/>
    <col min="267" max="267" customWidth="1" width="11.5703125"/>
    <col min="268" max="268" customWidth="1" width="11.5703125"/>
    <col min="269" max="269" customWidth="1" width="11.5703125"/>
    <col min="270" max="270" customWidth="1" width="11.5703125"/>
    <col min="271" max="271" customWidth="1" width="11.5703125"/>
    <col min="272" max="272" customWidth="1" width="11.5703125"/>
    <col min="273" max="273" customWidth="1" width="11.5703125"/>
    <col min="274" max="274" customWidth="1" width="11.5703125"/>
    <col min="275" max="275" customWidth="1" width="11.5703125"/>
    <col min="276" max="276" customWidth="1" width="11.5703125"/>
    <col min="277" max="277" customWidth="1" width="11.5703125"/>
    <col min="278" max="278" customWidth="1" width="11.5703125"/>
    <col min="279" max="279" customWidth="1" width="11.5703125"/>
    <col min="280" max="280" customWidth="1" width="11.5703125"/>
    <col min="281" max="281" customWidth="1" width="11.5703125"/>
    <col min="282" max="282" customWidth="1" width="11.5703125"/>
    <col min="283" max="283" customWidth="1" width="11.5703125"/>
    <col min="284" max="284" customWidth="1" width="11.5703125"/>
    <col min="285" max="285" customWidth="1" width="11.5703125"/>
    <col min="286" max="286" customWidth="1" width="11.5703125"/>
    <col min="287" max="287" customWidth="1" width="11.5703125"/>
    <col min="288" max="288" customWidth="1" width="11.5703125"/>
    <col min="289" max="289" customWidth="1" width="11.5703125"/>
    <col min="290" max="290" customWidth="1" width="11.5703125"/>
    <col min="291" max="291" customWidth="1" width="11.5703125"/>
    <col min="292" max="292" customWidth="1" width="11.5703125"/>
    <col min="293" max="293" customWidth="1" width="11.5703125"/>
    <col min="294" max="294" customWidth="1" width="11.5703125"/>
    <col min="295" max="295" customWidth="1" width="11.5703125"/>
    <col min="296" max="296" customWidth="1" width="11.5703125"/>
    <col min="297" max="297" customWidth="1" width="11.5703125"/>
    <col min="298" max="298" customWidth="1" width="11.5703125"/>
    <col min="299" max="299" customWidth="1" width="11.5703125"/>
    <col min="300" max="300" customWidth="1" width="11.5703125"/>
    <col min="301" max="301" customWidth="1" width="11.5703125"/>
    <col min="302" max="302" customWidth="1" width="11.5703125"/>
    <col min="303" max="303" customWidth="1" width="11.5703125"/>
    <col min="304" max="304" customWidth="1" width="11.5703125"/>
    <col min="305" max="305" customWidth="1" width="11.5703125"/>
    <col min="306" max="306" customWidth="1" width="11.5703125"/>
    <col min="307" max="307" customWidth="1" width="11.5703125"/>
    <col min="308" max="308" customWidth="1" width="11.5703125"/>
    <col min="309" max="309" customWidth="1" width="11.5703125"/>
    <col min="310" max="310" customWidth="1" width="11.5703125"/>
    <col min="311" max="311" customWidth="1" width="11.5703125"/>
    <col min="312" max="312" customWidth="1" width="11.5703125"/>
    <col min="313" max="313" customWidth="1" width="11.5703125"/>
    <col min="314" max="314" customWidth="1" width="11.5703125"/>
    <col min="315" max="315" customWidth="1" width="11.5703125"/>
    <col min="316" max="316" customWidth="1" width="11.5703125"/>
    <col min="317" max="317" customWidth="1" width="11.5703125"/>
    <col min="318" max="318" customWidth="1" width="11.5703125"/>
    <col min="319" max="319" customWidth="1" width="11.5703125"/>
    <col min="320" max="320" customWidth="1" width="11.5703125"/>
    <col min="321" max="321" customWidth="1" width="11.5703125"/>
    <col min="322" max="322" customWidth="1" width="11.5703125"/>
    <col min="323" max="323" customWidth="1" width="11.5703125"/>
    <col min="324" max="324" customWidth="1" width="11.5703125"/>
    <col min="325" max="325" customWidth="1" width="11.5703125"/>
    <col min="326" max="326" customWidth="1" width="11.5703125"/>
    <col min="327" max="327" customWidth="1" width="11.5703125"/>
    <col min="328" max="328" customWidth="1" width="11.5703125"/>
    <col min="329" max="329" customWidth="1" width="11.5703125"/>
    <col min="330" max="330" customWidth="1" width="11.5703125"/>
    <col min="331" max="331" customWidth="1" width="11.5703125"/>
    <col min="332" max="332" customWidth="1" width="11.5703125"/>
    <col min="333" max="333" customWidth="1" width="11.5703125"/>
    <col min="334" max="334" customWidth="1" width="11.5703125"/>
    <col min="335" max="335" customWidth="1" width="11.5703125"/>
    <col min="336" max="336" customWidth="1" width="11.5703125"/>
    <col min="337" max="337" customWidth="1" width="11.5703125"/>
    <col min="338" max="338" customWidth="1" width="11.5703125"/>
    <col min="339" max="339" customWidth="1" width="11.5703125"/>
    <col min="340" max="340" customWidth="1" width="11.5703125"/>
    <col min="341" max="341" customWidth="1" width="11.5703125"/>
    <col min="342" max="342" customWidth="1" width="11.5703125"/>
    <col min="343" max="343" customWidth="1" width="11.5703125"/>
    <col min="344" max="344" customWidth="1" width="11.5703125"/>
    <col min="345" max="345" customWidth="1" width="11.5703125"/>
    <col min="346" max="346" customWidth="1" width="11.5703125"/>
    <col min="347" max="347" customWidth="1" width="11.5703125"/>
    <col min="348" max="348" customWidth="1" width="11.5703125"/>
    <col min="349" max="349" customWidth="1" width="11.5703125"/>
    <col min="350" max="350" customWidth="1" width="11.5703125"/>
    <col min="351" max="351" customWidth="1" width="11.5703125"/>
    <col min="352" max="352" customWidth="1" width="11.5703125"/>
    <col min="353" max="353" customWidth="1" width="11.5703125"/>
    <col min="354" max="354" customWidth="1" width="11.5703125"/>
    <col min="355" max="355" customWidth="1" width="11.5703125"/>
    <col min="356" max="356" customWidth="1" width="11.5703125"/>
    <col min="357" max="357" customWidth="1" width="11.5703125"/>
    <col min="358" max="358" customWidth="1" width="11.5703125"/>
    <col min="359" max="359" customWidth="1" width="11.5703125"/>
    <col min="360" max="360" customWidth="1" width="11.5703125"/>
    <col min="361" max="361" customWidth="1" width="11.5703125"/>
    <col min="362" max="362" customWidth="1" width="11.5703125"/>
    <col min="363" max="363" customWidth="1" width="11.5703125"/>
    <col min="364" max="364" customWidth="1" width="11.5703125"/>
    <col min="365" max="365" customWidth="1" width="11.5703125"/>
    <col min="366" max="366" customWidth="1" width="11.5703125"/>
    <col min="367" max="367" customWidth="1" width="11.5703125"/>
    <col min="368" max="368" customWidth="1" width="11.5703125"/>
    <col min="369" max="369" customWidth="1" width="11.5703125"/>
    <col min="370" max="370" customWidth="1" width="11.5703125"/>
    <col min="371" max="371" customWidth="1" width="11.5703125"/>
    <col min="372" max="372" customWidth="1" width="11.5703125"/>
    <col min="373" max="373" customWidth="1" width="11.5703125"/>
    <col min="374" max="374" customWidth="1" width="11.5703125"/>
    <col min="375" max="375" customWidth="1" width="11.5703125"/>
    <col min="376" max="376" customWidth="1" width="11.5703125"/>
    <col min="377" max="377" customWidth="1" width="11.5703125"/>
    <col min="378" max="378" customWidth="1" width="11.5703125"/>
    <col min="379" max="379" customWidth="1" width="11.5703125"/>
    <col min="380" max="380" customWidth="1" width="11.5703125"/>
    <col min="381" max="381" customWidth="1" width="11.5703125"/>
    <col min="382" max="382" customWidth="1" width="11.5703125"/>
    <col min="383" max="383" customWidth="1" width="11.5703125"/>
    <col min="384" max="384" customWidth="1" width="11.5703125"/>
    <col min="385" max="385" customWidth="1" width="11.5703125"/>
    <col min="386" max="386" customWidth="1" width="11.5703125"/>
    <col min="387" max="387" customWidth="1" width="11.5703125"/>
    <col min="388" max="388" customWidth="1" width="11.5703125"/>
    <col min="389" max="389" customWidth="1" width="11.5703125"/>
    <col min="390" max="390" customWidth="1" width="11.5703125"/>
    <col min="391" max="391" customWidth="1" width="11.5703125"/>
    <col min="392" max="392" customWidth="1" width="11.5703125"/>
    <col min="393" max="393" customWidth="1" width="11.5703125"/>
    <col min="394" max="394" customWidth="1" width="11.5703125"/>
    <col min="395" max="395" customWidth="1" width="11.5703125"/>
    <col min="396" max="396" customWidth="1" width="11.5703125"/>
    <col min="397" max="397" customWidth="1" width="11.5703125"/>
    <col min="398" max="398" customWidth="1" width="11.5703125"/>
    <col min="399" max="399" customWidth="1" width="11.5703125"/>
    <col min="400" max="400" customWidth="1" width="11.5703125"/>
    <col min="401" max="401" customWidth="1" width="11.5703125"/>
    <col min="402" max="402" customWidth="1" width="11.5703125"/>
    <col min="403" max="403" customWidth="1" width="11.5703125"/>
    <col min="404" max="404" customWidth="1" width="11.5703125"/>
    <col min="405" max="405" customWidth="1" width="11.5703125"/>
    <col min="406" max="406" customWidth="1" width="11.5703125"/>
    <col min="407" max="407" customWidth="1" width="11.5703125"/>
    <col min="408" max="408" customWidth="1" width="11.5703125"/>
    <col min="409" max="409" customWidth="1" width="11.5703125"/>
    <col min="410" max="410" customWidth="1" width="11.5703125"/>
    <col min="411" max="411" customWidth="1" width="11.5703125"/>
    <col min="412" max="412" customWidth="1" width="11.5703125"/>
    <col min="413" max="413" customWidth="1" width="11.5703125"/>
    <col min="414" max="414" customWidth="1" width="11.5703125"/>
    <col min="415" max="415" customWidth="1" width="11.5703125"/>
    <col min="416" max="416" customWidth="1" width="11.5703125"/>
    <col min="417" max="417" customWidth="1" width="11.5703125"/>
    <col min="418" max="418" customWidth="1" width="11.5703125"/>
    <col min="419" max="419" customWidth="1" width="11.5703125"/>
    <col min="420" max="420" customWidth="1" width="11.5703125"/>
    <col min="421" max="421" customWidth="1" width="11.5703125"/>
    <col min="422" max="422" customWidth="1" width="11.5703125"/>
    <col min="423" max="423" customWidth="1" width="11.5703125"/>
    <col min="424" max="424" customWidth="1" width="11.5703125"/>
    <col min="425" max="425" customWidth="1" width="11.5703125"/>
    <col min="426" max="426" customWidth="1" width="11.5703125"/>
    <col min="427" max="427" customWidth="1" width="11.5703125"/>
    <col min="428" max="428" customWidth="1" width="11.5703125"/>
    <col min="429" max="429" customWidth="1" width="11.5703125"/>
    <col min="430" max="430" customWidth="1" width="11.5703125"/>
    <col min="431" max="431" customWidth="1" width="11.5703125"/>
    <col min="432" max="432" customWidth="1" width="11.5703125"/>
    <col min="433" max="433" customWidth="1" width="11.5703125"/>
    <col min="434" max="434" customWidth="1" width="11.5703125"/>
    <col min="435" max="435" customWidth="1" width="11.5703125"/>
    <col min="436" max="436" customWidth="1" width="11.5703125"/>
    <col min="437" max="437" customWidth="1" width="11.5703125"/>
    <col min="438" max="438" customWidth="1" width="11.5703125"/>
    <col min="439" max="439" customWidth="1" width="11.5703125"/>
    <col min="440" max="440" customWidth="1" width="11.5703125"/>
    <col min="441" max="441" customWidth="1" width="11.5703125"/>
    <col min="442" max="442" customWidth="1" width="11.5703125"/>
    <col min="443" max="443" customWidth="1" width="11.5703125"/>
    <col min="444" max="444" customWidth="1" width="11.5703125"/>
    <col min="445" max="445" customWidth="1" width="11.5703125"/>
    <col min="446" max="446" customWidth="1" width="11.5703125"/>
    <col min="447" max="447" customWidth="1" width="11.5703125"/>
    <col min="448" max="448" customWidth="1" width="11.5703125"/>
    <col min="449" max="449" customWidth="1" width="11.5703125"/>
    <col min="450" max="450" customWidth="1" width="11.5703125"/>
    <col min="451" max="451" customWidth="1" width="11.5703125"/>
    <col min="452" max="452" customWidth="1" width="11.5703125"/>
    <col min="453" max="453" customWidth="1" width="11.5703125"/>
    <col min="454" max="454" customWidth="1" width="11.5703125"/>
    <col min="455" max="455" customWidth="1" width="11.5703125"/>
    <col min="456" max="456" customWidth="1" width="11.5703125"/>
    <col min="457" max="457" customWidth="1" width="11.5703125"/>
    <col min="458" max="458" customWidth="1" width="11.5703125"/>
    <col min="459" max="459" customWidth="1" width="11.5703125"/>
    <col min="460" max="460" customWidth="1" width="11.5703125"/>
    <col min="461" max="461" customWidth="1" width="11.5703125"/>
    <col min="462" max="462" customWidth="1" width="11.5703125"/>
    <col min="463" max="463" customWidth="1" width="11.5703125"/>
    <col min="464" max="464" customWidth="1" width="11.5703125"/>
    <col min="465" max="465" customWidth="1" width="11.5703125"/>
    <col min="466" max="466" customWidth="1" width="11.5703125"/>
    <col min="467" max="467" customWidth="1" width="11.5703125"/>
    <col min="468" max="468" customWidth="1" width="11.5703125"/>
    <col min="469" max="469" customWidth="1" width="11.5703125"/>
    <col min="470" max="470" customWidth="1" width="11.5703125"/>
    <col min="471" max="471" customWidth="1" width="11.5703125"/>
    <col min="472" max="472" customWidth="1" width="11.5703125"/>
    <col min="473" max="473" customWidth="1" width="11.5703125"/>
    <col min="474" max="474" customWidth="1" width="11.5703125"/>
    <col min="475" max="475" customWidth="1" width="11.5703125"/>
    <col min="476" max="476" customWidth="1" width="11.5703125"/>
    <col min="477" max="477" customWidth="1" width="11.5703125"/>
    <col min="478" max="478" customWidth="1" width="11.5703125"/>
    <col min="479" max="479" customWidth="1" width="11.5703125"/>
    <col min="480" max="480" customWidth="1" width="11.5703125"/>
    <col min="481" max="481" customWidth="1" width="11.5703125"/>
    <col min="482" max="482" customWidth="1" width="11.5703125"/>
    <col min="483" max="483" customWidth="1" width="11.5703125"/>
    <col min="484" max="484" customWidth="1" width="11.5703125"/>
    <col min="485" max="485" customWidth="1" width="11.5703125"/>
    <col min="486" max="486" customWidth="1" width="11.5703125"/>
    <col min="487" max="487" customWidth="1" width="11.5703125"/>
    <col min="488" max="488" customWidth="1" width="11.5703125"/>
    <col min="489" max="489" customWidth="1" width="11.5703125"/>
    <col min="490" max="490" customWidth="1" width="11.5703125"/>
    <col min="491" max="491" customWidth="1" width="11.5703125"/>
    <col min="492" max="492" customWidth="1" width="11.5703125"/>
    <col min="493" max="493" customWidth="1" width="11.5703125"/>
    <col min="494" max="494" customWidth="1" width="11.5703125"/>
    <col min="495" max="495" customWidth="1" width="11.5703125"/>
    <col min="496" max="496" customWidth="1" width="11.5703125"/>
    <col min="497" max="497" customWidth="1" width="11.5703125"/>
    <col min="498" max="498" customWidth="1" width="11.5703125"/>
    <col min="499" max="499" customWidth="1" width="11.5703125"/>
    <col min="500" max="500" customWidth="1" width="11.5703125"/>
    <col min="501" max="501" customWidth="1" width="11.5703125"/>
    <col min="502" max="502" customWidth="1" width="11.5703125"/>
    <col min="503" max="503" customWidth="1" width="11.5703125"/>
    <col min="504" max="504" customWidth="1" width="11.5703125"/>
    <col min="505" max="505" customWidth="1" width="11.5703125"/>
    <col min="506" max="506" customWidth="1" width="11.5703125"/>
    <col min="507" max="507" customWidth="1" width="11.5703125"/>
    <col min="508" max="508" customWidth="1" width="11.5703125"/>
    <col min="509" max="509" customWidth="1" width="11.5703125"/>
    <col min="510" max="510" customWidth="1" width="11.5703125"/>
    <col min="511" max="511" customWidth="1" width="11.5703125"/>
    <col min="512" max="512" customWidth="1" width="11.5703125"/>
    <col min="513" max="513" customWidth="1" width="11.5703125"/>
    <col min="514" max="514" customWidth="1" width="11.5703125"/>
    <col min="515" max="515" customWidth="1" width="11.5703125"/>
    <col min="516" max="516" customWidth="1" width="11.5703125"/>
    <col min="517" max="517" customWidth="1" width="11.5703125"/>
    <col min="518" max="518" customWidth="1" width="11.5703125"/>
    <col min="519" max="519" customWidth="1" width="11.5703125"/>
    <col min="520" max="520" customWidth="1" width="11.5703125"/>
    <col min="521" max="521" customWidth="1" width="11.5703125"/>
    <col min="522" max="522" customWidth="1" width="11.5703125"/>
    <col min="523" max="523" customWidth="1" width="11.5703125"/>
    <col min="524" max="524" customWidth="1" width="11.5703125"/>
    <col min="525" max="525" customWidth="1" width="11.5703125"/>
    <col min="526" max="526" customWidth="1" width="11.5703125"/>
    <col min="527" max="527" customWidth="1" width="11.5703125"/>
    <col min="528" max="528" customWidth="1" width="11.5703125"/>
    <col min="529" max="529" customWidth="1" width="11.5703125"/>
    <col min="530" max="530" customWidth="1" width="11.5703125"/>
    <col min="531" max="531" customWidth="1" width="11.5703125"/>
    <col min="532" max="532" customWidth="1" width="11.5703125"/>
    <col min="533" max="533" customWidth="1" width="11.5703125"/>
    <col min="534" max="534" customWidth="1" width="11.5703125"/>
    <col min="535" max="535" customWidth="1" width="11.5703125"/>
    <col min="536" max="536" customWidth="1" width="11.5703125"/>
    <col min="537" max="537" customWidth="1" width="11.5703125"/>
    <col min="538" max="538" customWidth="1" width="11.5703125"/>
    <col min="539" max="539" customWidth="1" width="11.5703125"/>
    <col min="540" max="540" customWidth="1" width="11.5703125"/>
    <col min="541" max="541" customWidth="1" width="11.5703125"/>
    <col min="542" max="542" customWidth="1" width="11.5703125"/>
    <col min="543" max="543" customWidth="1" width="11.5703125"/>
    <col min="544" max="544" customWidth="1" width="11.5703125"/>
    <col min="545" max="545" customWidth="1" width="11.5703125"/>
    <col min="546" max="546" customWidth="1" width="11.5703125"/>
    <col min="547" max="547" customWidth="1" width="11.5703125"/>
    <col min="548" max="548" customWidth="1" width="11.5703125"/>
    <col min="549" max="549" customWidth="1" width="11.5703125"/>
    <col min="550" max="550" customWidth="1" width="11.5703125"/>
    <col min="551" max="551" customWidth="1" width="11.5703125"/>
    <col min="552" max="552" customWidth="1" width="11.5703125"/>
    <col min="553" max="553" customWidth="1" width="11.5703125"/>
    <col min="554" max="554" customWidth="1" width="11.5703125"/>
    <col min="555" max="555" customWidth="1" width="11.5703125"/>
    <col min="556" max="556" customWidth="1" width="11.5703125"/>
    <col min="557" max="557" customWidth="1" width="11.5703125"/>
    <col min="558" max="558" customWidth="1" width="11.5703125"/>
    <col min="559" max="559" customWidth="1" width="11.5703125"/>
    <col min="560" max="560" customWidth="1" width="11.5703125"/>
    <col min="561" max="561" customWidth="1" width="11.5703125"/>
    <col min="562" max="562" customWidth="1" width="11.5703125"/>
    <col min="563" max="563" customWidth="1" width="11.5703125"/>
    <col min="564" max="564" customWidth="1" width="11.5703125"/>
    <col min="565" max="565" customWidth="1" width="11.5703125"/>
    <col min="566" max="566" customWidth="1" width="11.5703125"/>
    <col min="567" max="567" customWidth="1" width="11.5703125"/>
    <col min="568" max="568" customWidth="1" width="11.5703125"/>
    <col min="569" max="569" customWidth="1" width="11.5703125"/>
    <col min="570" max="570" customWidth="1" width="11.5703125"/>
    <col min="571" max="571" customWidth="1" width="11.5703125"/>
    <col min="572" max="572" customWidth="1" width="11.5703125"/>
    <col min="573" max="573" customWidth="1" width="11.5703125"/>
    <col min="574" max="574" customWidth="1" width="11.5703125"/>
    <col min="575" max="575" customWidth="1" width="11.5703125"/>
    <col min="576" max="576" customWidth="1" width="11.5703125"/>
    <col min="577" max="577" customWidth="1" width="11.5703125"/>
    <col min="578" max="578" customWidth="1" width="11.5703125"/>
    <col min="579" max="579" customWidth="1" width="11.5703125"/>
    <col min="580" max="580" customWidth="1" width="11.5703125"/>
    <col min="581" max="581" customWidth="1" width="11.5703125"/>
    <col min="582" max="582" customWidth="1" width="11.5703125"/>
    <col min="583" max="583" customWidth="1" width="11.5703125"/>
    <col min="584" max="584" customWidth="1" width="11.5703125"/>
    <col min="585" max="585" customWidth="1" width="11.5703125"/>
    <col min="586" max="586" customWidth="1" width="11.5703125"/>
    <col min="587" max="587" customWidth="1" width="11.5703125"/>
    <col min="588" max="588" customWidth="1" width="11.5703125"/>
    <col min="589" max="589" customWidth="1" width="11.5703125"/>
    <col min="590" max="590" customWidth="1" width="11.5703125"/>
    <col min="591" max="591" customWidth="1" width="11.5703125"/>
    <col min="592" max="592" customWidth="1" width="11.5703125"/>
    <col min="593" max="593" customWidth="1" width="11.5703125"/>
    <col min="594" max="594" customWidth="1" width="11.5703125"/>
    <col min="595" max="595" customWidth="1" width="11.5703125"/>
    <col min="596" max="596" customWidth="1" width="11.5703125"/>
    <col min="597" max="597" customWidth="1" width="11.5703125"/>
    <col min="598" max="598" customWidth="1" width="11.5703125"/>
    <col min="599" max="599" customWidth="1" width="11.5703125"/>
    <col min="600" max="600" customWidth="1" width="11.5703125"/>
    <col min="601" max="601" customWidth="1" width="11.5703125"/>
    <col min="602" max="602" customWidth="1" width="11.5703125"/>
    <col min="603" max="603" customWidth="1" width="11.5703125"/>
    <col min="604" max="604" customWidth="1" width="11.5703125"/>
    <col min="605" max="605" customWidth="1" width="11.5703125"/>
    <col min="606" max="606" customWidth="1" width="11.5703125"/>
    <col min="607" max="607" customWidth="1" width="11.5703125"/>
    <col min="608" max="608" customWidth="1" width="11.5703125"/>
    <col min="609" max="609" customWidth="1" width="11.5703125"/>
    <col min="610" max="610" customWidth="1" width="11.5703125"/>
    <col min="611" max="611" customWidth="1" width="11.5703125"/>
    <col min="612" max="612" customWidth="1" width="11.5703125"/>
    <col min="613" max="613" customWidth="1" width="11.5703125"/>
    <col min="614" max="614" customWidth="1" width="11.5703125"/>
    <col min="615" max="615" customWidth="1" width="11.5703125"/>
    <col min="616" max="616" customWidth="1" width="11.5703125"/>
    <col min="617" max="617" customWidth="1" width="11.5703125"/>
    <col min="618" max="618" customWidth="1" width="11.5703125"/>
    <col min="619" max="619" customWidth="1" width="11.5703125"/>
    <col min="620" max="620" customWidth="1" width="11.5703125"/>
    <col min="621" max="621" customWidth="1" width="11.5703125"/>
    <col min="622" max="622" customWidth="1" width="11.5703125"/>
    <col min="623" max="623" customWidth="1" width="11.5703125"/>
    <col min="624" max="624" customWidth="1" width="11.5703125"/>
    <col min="625" max="625" customWidth="1" width="11.5703125"/>
    <col min="626" max="626" customWidth="1" width="11.5703125"/>
    <col min="627" max="627" customWidth="1" width="11.5703125"/>
    <col min="628" max="628" customWidth="1" width="11.5703125"/>
    <col min="629" max="629" customWidth="1" width="11.5703125"/>
    <col min="630" max="630" customWidth="1" width="11.5703125"/>
    <col min="631" max="631" customWidth="1" width="11.5703125"/>
    <col min="632" max="632" customWidth="1" width="11.5703125"/>
    <col min="633" max="633" customWidth="1" width="11.5703125"/>
    <col min="634" max="634" customWidth="1" width="11.5703125"/>
    <col min="635" max="635" customWidth="1" width="11.5703125"/>
    <col min="636" max="636" customWidth="1" width="11.5703125"/>
    <col min="637" max="637" customWidth="1" width="11.5703125"/>
    <col min="638" max="638" customWidth="1" width="11.5703125"/>
    <col min="639" max="639" customWidth="1" width="11.5703125"/>
    <col min="640" max="640" customWidth="1" width="11.5703125"/>
    <col min="641" max="641" customWidth="1" width="11.5703125"/>
    <col min="642" max="642" customWidth="1" width="11.5703125"/>
    <col min="643" max="643" customWidth="1" width="11.5703125"/>
    <col min="644" max="644" customWidth="1" width="11.5703125"/>
    <col min="645" max="645" customWidth="1" width="11.5703125"/>
    <col min="646" max="646" customWidth="1" width="11.5703125"/>
    <col min="647" max="647" customWidth="1" width="11.5703125"/>
    <col min="648" max="648" customWidth="1" width="11.5703125"/>
    <col min="649" max="649" customWidth="1" width="11.5703125"/>
    <col min="650" max="650" customWidth="1" width="11.5703125"/>
    <col min="651" max="651" customWidth="1" width="11.5703125"/>
    <col min="652" max="652" customWidth="1" width="11.5703125"/>
    <col min="653" max="653" customWidth="1" width="11.5703125"/>
    <col min="654" max="654" customWidth="1" width="11.5703125"/>
    <col min="655" max="655" customWidth="1" width="11.5703125"/>
    <col min="656" max="656" customWidth="1" width="11.5703125"/>
    <col min="657" max="657" customWidth="1" width="11.5703125"/>
    <col min="658" max="658" customWidth="1" width="11.5703125"/>
    <col min="659" max="659" customWidth="1" width="11.5703125"/>
    <col min="660" max="660" customWidth="1" width="11.5703125"/>
    <col min="661" max="661" customWidth="1" width="11.5703125"/>
    <col min="662" max="662" customWidth="1" width="11.5703125"/>
    <col min="663" max="663" customWidth="1" width="11.5703125"/>
    <col min="664" max="664" customWidth="1" width="11.5703125"/>
    <col min="665" max="665" customWidth="1" width="11.5703125"/>
    <col min="666" max="666" customWidth="1" width="11.5703125"/>
    <col min="667" max="667" customWidth="1" width="11.5703125"/>
    <col min="668" max="668" customWidth="1" width="11.5703125"/>
    <col min="669" max="669" customWidth="1" width="11.5703125"/>
    <col min="670" max="670" customWidth="1" width="11.5703125"/>
    <col min="671" max="671" customWidth="1" width="11.5703125"/>
    <col min="672" max="672" customWidth="1" width="11.5703125"/>
    <col min="673" max="673" customWidth="1" width="11.5703125"/>
    <col min="674" max="674" customWidth="1" width="11.5703125"/>
    <col min="675" max="675" customWidth="1" width="11.5703125"/>
    <col min="676" max="676" customWidth="1" width="11.5703125"/>
    <col min="677" max="677" customWidth="1" width="11.5703125"/>
    <col min="678" max="678" customWidth="1" width="11.5703125"/>
    <col min="679" max="679" customWidth="1" width="11.5703125"/>
    <col min="680" max="680" customWidth="1" width="11.5703125"/>
    <col min="681" max="681" customWidth="1" width="11.5703125"/>
    <col min="682" max="682" customWidth="1" width="11.5703125"/>
    <col min="683" max="683" customWidth="1" width="11.5703125"/>
    <col min="684" max="684" customWidth="1" width="11.5703125"/>
    <col min="685" max="685" customWidth="1" width="11.5703125"/>
    <col min="686" max="686" customWidth="1" width="11.5703125"/>
    <col min="687" max="687" customWidth="1" width="11.5703125"/>
    <col min="688" max="688" customWidth="1" width="11.5703125"/>
    <col min="689" max="689" customWidth="1" width="11.5703125"/>
    <col min="690" max="690" customWidth="1" width="11.5703125"/>
    <col min="691" max="691" customWidth="1" width="11.5703125"/>
    <col min="692" max="692" customWidth="1" width="11.5703125"/>
    <col min="693" max="693" customWidth="1" width="11.5703125"/>
    <col min="694" max="694" customWidth="1" width="11.5703125"/>
    <col min="695" max="695" customWidth="1" width="11.5703125"/>
    <col min="696" max="696" customWidth="1" width="11.5703125"/>
    <col min="697" max="697" customWidth="1" width="11.5703125"/>
    <col min="698" max="698" customWidth="1" width="11.5703125"/>
    <col min="699" max="699" customWidth="1" width="11.5703125"/>
    <col min="700" max="700" customWidth="1" width="11.5703125"/>
    <col min="701" max="701" customWidth="1" width="11.5703125"/>
    <col min="702" max="702" customWidth="1" width="11.5703125"/>
    <col min="703" max="703" customWidth="1" width="11.5703125"/>
    <col min="704" max="704" customWidth="1" width="11.5703125"/>
    <col min="705" max="705" customWidth="1" width="11.5703125"/>
    <col min="706" max="706" customWidth="1" width="11.5703125"/>
    <col min="707" max="707" customWidth="1" width="11.5703125"/>
    <col min="708" max="708" customWidth="1" width="11.5703125"/>
    <col min="709" max="709" customWidth="1" width="11.5703125"/>
    <col min="710" max="710" customWidth="1" width="11.5703125"/>
    <col min="711" max="711" customWidth="1" width="11.5703125"/>
    <col min="712" max="712" customWidth="1" width="11.5703125"/>
    <col min="713" max="713" customWidth="1" width="11.5703125"/>
    <col min="714" max="714" customWidth="1" width="11.5703125"/>
    <col min="715" max="715" customWidth="1" width="11.5703125"/>
    <col min="716" max="716" customWidth="1" width="11.5703125"/>
    <col min="717" max="717" customWidth="1" width="11.5703125"/>
    <col min="718" max="718" customWidth="1" width="11.5703125"/>
    <col min="719" max="719" customWidth="1" width="11.5703125"/>
    <col min="720" max="720" customWidth="1" width="11.5703125"/>
    <col min="721" max="721" customWidth="1" width="11.5703125"/>
    <col min="722" max="722" customWidth="1" width="11.5703125"/>
    <col min="723" max="723" customWidth="1" width="11.5703125"/>
    <col min="724" max="724" customWidth="1" width="11.5703125"/>
    <col min="725" max="725" customWidth="1" width="11.5703125"/>
    <col min="726" max="726" customWidth="1" width="11.5703125"/>
    <col min="727" max="727" customWidth="1" width="11.5703125"/>
    <col min="728" max="728" customWidth="1" width="11.5703125"/>
    <col min="729" max="729" customWidth="1" width="11.5703125"/>
    <col min="730" max="730" customWidth="1" width="11.5703125"/>
    <col min="731" max="731" customWidth="1" width="11.5703125"/>
    <col min="732" max="732" customWidth="1" width="11.5703125"/>
    <col min="733" max="733" customWidth="1" width="11.5703125"/>
    <col min="734" max="734" customWidth="1" width="11.5703125"/>
    <col min="735" max="735" customWidth="1" width="11.5703125"/>
    <col min="736" max="736" customWidth="1" width="11.5703125"/>
    <col min="737" max="737" customWidth="1" width="11.5703125"/>
    <col min="738" max="738" customWidth="1" width="11.5703125"/>
    <col min="739" max="739" customWidth="1" width="11.5703125"/>
    <col min="740" max="740" customWidth="1" width="11.5703125"/>
    <col min="741" max="741" customWidth="1" width="11.5703125"/>
    <col min="742" max="742" customWidth="1" width="11.5703125"/>
    <col min="743" max="743" customWidth="1" width="11.5703125"/>
    <col min="744" max="744" customWidth="1" width="11.5703125"/>
    <col min="745" max="745" customWidth="1" width="11.5703125"/>
    <col min="746" max="746" customWidth="1" width="11.5703125"/>
    <col min="747" max="747" customWidth="1" width="11.5703125"/>
    <col min="748" max="748" customWidth="1" width="11.5703125"/>
    <col min="749" max="749" customWidth="1" width="11.5703125"/>
    <col min="750" max="750" customWidth="1" width="11.5703125"/>
    <col min="751" max="751" customWidth="1" width="11.5703125"/>
    <col min="752" max="752" customWidth="1" width="11.5703125"/>
    <col min="753" max="753" customWidth="1" width="11.5703125"/>
    <col min="754" max="754" customWidth="1" width="11.5703125"/>
    <col min="755" max="755" customWidth="1" width="11.5703125"/>
    <col min="756" max="756" customWidth="1" width="11.5703125"/>
    <col min="757" max="757" customWidth="1" width="11.5703125"/>
    <col min="758" max="758" customWidth="1" width="11.5703125"/>
    <col min="759" max="759" customWidth="1" width="11.5703125"/>
    <col min="760" max="760" customWidth="1" width="11.5703125"/>
    <col min="761" max="761" customWidth="1" width="11.5703125"/>
    <col min="762" max="762" customWidth="1" width="11.5703125"/>
    <col min="763" max="763" customWidth="1" width="11.5703125"/>
    <col min="764" max="764" customWidth="1" width="11.5703125"/>
    <col min="765" max="765" customWidth="1" width="11.5703125"/>
    <col min="766" max="766" customWidth="1" width="11.5703125"/>
    <col min="767" max="767" customWidth="1" width="11.5703125"/>
    <col min="768" max="768" customWidth="1" width="11.5703125"/>
    <col min="769" max="769" customWidth="1" width="11.5703125"/>
    <col min="770" max="770" customWidth="1" width="11.5703125"/>
    <col min="771" max="771" customWidth="1" width="11.5703125"/>
    <col min="772" max="772" customWidth="1" width="11.5703125"/>
    <col min="773" max="773" customWidth="1" width="11.5703125"/>
    <col min="774" max="774" customWidth="1" width="11.5703125"/>
    <col min="775" max="775" customWidth="1" width="11.5703125"/>
    <col min="776" max="776" customWidth="1" width="11.5703125"/>
    <col min="777" max="777" customWidth="1" width="11.5703125"/>
    <col min="778" max="778" customWidth="1" width="11.5703125"/>
    <col min="779" max="779" customWidth="1" width="11.5703125"/>
    <col min="780" max="780" customWidth="1" width="11.5703125"/>
    <col min="781" max="781" customWidth="1" width="11.5703125"/>
    <col min="782" max="782" customWidth="1" width="11.5703125"/>
    <col min="783" max="783" customWidth="1" width="11.5703125"/>
    <col min="784" max="784" customWidth="1" width="11.5703125"/>
    <col min="785" max="785" customWidth="1" width="11.5703125"/>
    <col min="786" max="786" customWidth="1" width="11.5703125"/>
    <col min="787" max="787" customWidth="1" width="11.5703125"/>
    <col min="788" max="788" customWidth="1" width="11.5703125"/>
    <col min="789" max="789" customWidth="1" width="11.5703125"/>
    <col min="790" max="790" customWidth="1" width="11.5703125"/>
    <col min="791" max="791" customWidth="1" width="11.5703125"/>
    <col min="792" max="792" customWidth="1" width="11.5703125"/>
    <col min="793" max="793" customWidth="1" width="11.5703125"/>
    <col min="794" max="794" customWidth="1" width="11.5703125"/>
    <col min="795" max="795" customWidth="1" width="11.5703125"/>
    <col min="796" max="796" customWidth="1" width="11.5703125"/>
    <col min="797" max="797" customWidth="1" width="11.5703125"/>
    <col min="798" max="798" customWidth="1" width="11.5703125"/>
    <col min="799" max="799" customWidth="1" width="11.5703125"/>
    <col min="800" max="800" customWidth="1" width="11.5703125"/>
    <col min="801" max="801" customWidth="1" width="11.5703125"/>
    <col min="802" max="802" customWidth="1" width="11.5703125"/>
    <col min="803" max="803" customWidth="1" width="11.5703125"/>
    <col min="804" max="804" customWidth="1" width="11.5703125"/>
    <col min="805" max="805" customWidth="1" width="11.5703125"/>
    <col min="806" max="806" customWidth="1" width="11.5703125"/>
    <col min="807" max="807" customWidth="1" width="11.5703125"/>
    <col min="808" max="808" customWidth="1" width="11.5703125"/>
    <col min="809" max="809" customWidth="1" width="11.5703125"/>
    <col min="810" max="810" customWidth="1" width="11.5703125"/>
    <col min="811" max="811" customWidth="1" width="11.5703125"/>
    <col min="812" max="812" customWidth="1" width="11.5703125"/>
    <col min="813" max="813" customWidth="1" width="11.5703125"/>
    <col min="814" max="814" customWidth="1" width="11.5703125"/>
    <col min="815" max="815" customWidth="1" width="11.5703125"/>
    <col min="816" max="816" customWidth="1" width="11.5703125"/>
    <col min="817" max="817" customWidth="1" width="11.5703125"/>
    <col min="818" max="818" customWidth="1" width="11.5703125"/>
    <col min="819" max="819" customWidth="1" width="11.5703125"/>
    <col min="820" max="820" customWidth="1" width="11.5703125"/>
    <col min="821" max="821" customWidth="1" width="11.5703125"/>
    <col min="822" max="822" customWidth="1" width="11.5703125"/>
    <col min="823" max="823" customWidth="1" width="11.5703125"/>
    <col min="824" max="824" customWidth="1" width="11.5703125"/>
    <col min="825" max="825" customWidth="1" width="11.5703125"/>
    <col min="826" max="826" customWidth="1" width="11.5703125"/>
    <col min="827" max="827" customWidth="1" width="11.5703125"/>
    <col min="828" max="828" customWidth="1" width="11.5703125"/>
    <col min="829" max="829" customWidth="1" width="11.5703125"/>
    <col min="830" max="830" customWidth="1" width="11.5703125"/>
    <col min="831" max="831" customWidth="1" width="11.5703125"/>
    <col min="832" max="832" customWidth="1" width="11.5703125"/>
    <col min="833" max="833" customWidth="1" width="11.5703125"/>
    <col min="834" max="834" customWidth="1" width="11.5703125"/>
    <col min="835" max="835" customWidth="1" width="11.5703125"/>
    <col min="836" max="836" customWidth="1" width="11.5703125"/>
    <col min="837" max="837" customWidth="1" width="11.5703125"/>
    <col min="838" max="838" customWidth="1" width="11.5703125"/>
    <col min="839" max="839" customWidth="1" width="11.5703125"/>
    <col min="840" max="840" customWidth="1" width="11.5703125"/>
    <col min="841" max="841" customWidth="1" width="11.5703125"/>
    <col min="842" max="842" customWidth="1" width="11.5703125"/>
    <col min="843" max="843" customWidth="1" width="11.5703125"/>
    <col min="844" max="844" customWidth="1" width="11.5703125"/>
    <col min="845" max="845" customWidth="1" width="11.5703125"/>
    <col min="846" max="846" customWidth="1" width="11.5703125"/>
    <col min="847" max="847" customWidth="1" width="11.5703125"/>
    <col min="848" max="848" customWidth="1" width="11.5703125"/>
    <col min="849" max="849" customWidth="1" width="11.5703125"/>
    <col min="850" max="850" customWidth="1" width="11.5703125"/>
    <col min="851" max="851" customWidth="1" width="11.5703125"/>
    <col min="852" max="852" customWidth="1" width="11.5703125"/>
    <col min="853" max="853" customWidth="1" width="11.5703125"/>
    <col min="854" max="854" customWidth="1" width="11.5703125"/>
    <col min="855" max="855" customWidth="1" width="11.5703125"/>
    <col min="856" max="856" customWidth="1" width="11.5703125"/>
    <col min="857" max="857" customWidth="1" width="11.5703125"/>
    <col min="858" max="858" customWidth="1" width="11.5703125"/>
    <col min="859" max="859" customWidth="1" width="11.5703125"/>
    <col min="860" max="860" customWidth="1" width="11.5703125"/>
    <col min="861" max="861" customWidth="1" width="11.5703125"/>
    <col min="862" max="862" customWidth="1" width="11.5703125"/>
    <col min="863" max="863" customWidth="1" width="11.5703125"/>
    <col min="864" max="864" customWidth="1" width="11.5703125"/>
    <col min="865" max="865" customWidth="1" width="11.5703125"/>
    <col min="866" max="866" customWidth="1" width="11.5703125"/>
    <col min="867" max="867" customWidth="1" width="11.5703125"/>
    <col min="868" max="868" customWidth="1" width="11.5703125"/>
    <col min="869" max="869" customWidth="1" width="11.5703125"/>
    <col min="870" max="870" customWidth="1" width="11.5703125"/>
    <col min="871" max="871" customWidth="1" width="11.5703125"/>
    <col min="872" max="872" customWidth="1" width="11.5703125"/>
    <col min="873" max="873" customWidth="1" width="11.5703125"/>
    <col min="874" max="874" customWidth="1" width="11.5703125"/>
    <col min="875" max="875" customWidth="1" width="11.5703125"/>
    <col min="876" max="876" customWidth="1" width="11.5703125"/>
    <col min="877" max="877" customWidth="1" width="11.5703125"/>
    <col min="878" max="878" customWidth="1" width="11.5703125"/>
    <col min="879" max="879" customWidth="1" width="11.5703125"/>
    <col min="880" max="880" customWidth="1" width="11.5703125"/>
    <col min="881" max="881" customWidth="1" width="11.5703125"/>
    <col min="882" max="882" customWidth="1" width="11.5703125"/>
    <col min="883" max="883" customWidth="1" width="11.5703125"/>
    <col min="884" max="884" customWidth="1" width="11.5703125"/>
    <col min="885" max="885" customWidth="1" width="11.5703125"/>
    <col min="886" max="886" customWidth="1" width="11.5703125"/>
    <col min="887" max="887" customWidth="1" width="11.5703125"/>
    <col min="888" max="888" customWidth="1" width="11.5703125"/>
    <col min="889" max="889" customWidth="1" width="11.5703125"/>
    <col min="890" max="890" customWidth="1" width="11.5703125"/>
    <col min="891" max="891" customWidth="1" width="11.5703125"/>
    <col min="892" max="892" customWidth="1" width="11.5703125"/>
    <col min="893" max="893" customWidth="1" width="11.5703125"/>
    <col min="894" max="894" customWidth="1" width="11.5703125"/>
    <col min="895" max="895" customWidth="1" width="11.5703125"/>
    <col min="896" max="896" customWidth="1" width="11.5703125"/>
    <col min="897" max="897" customWidth="1" width="11.5703125"/>
    <col min="898" max="898" customWidth="1" width="11.5703125"/>
    <col min="899" max="899" customWidth="1" width="11.5703125"/>
    <col min="900" max="900" customWidth="1" width="11.5703125"/>
    <col min="901" max="901" customWidth="1" width="11.5703125"/>
    <col min="902" max="902" customWidth="1" width="11.5703125"/>
    <col min="903" max="903" customWidth="1" width="11.5703125"/>
    <col min="904" max="904" customWidth="1" width="11.5703125"/>
    <col min="905" max="905" customWidth="1" width="11.5703125"/>
    <col min="906" max="906" customWidth="1" width="11.5703125"/>
    <col min="907" max="907" customWidth="1" width="11.5703125"/>
    <col min="908" max="908" customWidth="1" width="11.5703125"/>
    <col min="909" max="909" customWidth="1" width="11.5703125"/>
    <col min="910" max="910" customWidth="1" width="11.5703125"/>
    <col min="911" max="911" customWidth="1" width="11.5703125"/>
    <col min="912" max="912" customWidth="1" width="11.5703125"/>
    <col min="913" max="913" customWidth="1" width="11.5703125"/>
    <col min="914" max="914" customWidth="1" width="11.5703125"/>
    <col min="915" max="915" customWidth="1" width="11.5703125"/>
    <col min="916" max="916" customWidth="1" width="11.5703125"/>
    <col min="917" max="917" customWidth="1" width="11.5703125"/>
    <col min="918" max="918" customWidth="1" width="11.5703125"/>
    <col min="919" max="919" customWidth="1" width="11.5703125"/>
    <col min="920" max="920" customWidth="1" width="11.5703125"/>
    <col min="921" max="921" customWidth="1" width="11.5703125"/>
    <col min="922" max="922" customWidth="1" width="11.5703125"/>
    <col min="923" max="923" customWidth="1" width="11.5703125"/>
    <col min="924" max="924" customWidth="1" width="11.5703125"/>
    <col min="925" max="925" customWidth="1" width="11.5703125"/>
    <col min="926" max="926" customWidth="1" width="11.5703125"/>
    <col min="927" max="927" customWidth="1" width="11.5703125"/>
    <col min="928" max="928" customWidth="1" width="11.5703125"/>
    <col min="929" max="929" customWidth="1" width="11.5703125"/>
    <col min="930" max="930" customWidth="1" width="11.5703125"/>
    <col min="931" max="931" customWidth="1" width="11.5703125"/>
    <col min="932" max="932" customWidth="1" width="11.5703125"/>
    <col min="933" max="933" customWidth="1" width="11.5703125"/>
    <col min="934" max="934" customWidth="1" width="11.5703125"/>
    <col min="935" max="935" customWidth="1" width="11.5703125"/>
    <col min="936" max="936" customWidth="1" width="11.5703125"/>
    <col min="937" max="937" customWidth="1" width="11.5703125"/>
    <col min="938" max="938" customWidth="1" width="11.5703125"/>
    <col min="939" max="939" customWidth="1" width="11.5703125"/>
    <col min="940" max="940" customWidth="1" width="11.5703125"/>
    <col min="941" max="941" customWidth="1" width="11.5703125"/>
    <col min="942" max="942" customWidth="1" width="11.5703125"/>
    <col min="943" max="943" customWidth="1" width="11.5703125"/>
    <col min="944" max="944" customWidth="1" width="11.5703125"/>
    <col min="945" max="945" customWidth="1" width="11.5703125"/>
    <col min="946" max="946" customWidth="1" width="11.5703125"/>
    <col min="947" max="947" customWidth="1" width="11.5703125"/>
    <col min="948" max="948" customWidth="1" width="11.5703125"/>
    <col min="949" max="949" customWidth="1" width="11.5703125"/>
    <col min="950" max="950" customWidth="1" width="11.5703125"/>
    <col min="951" max="951" customWidth="1" width="11.5703125"/>
    <col min="952" max="952" customWidth="1" width="11.5703125"/>
    <col min="953" max="953" customWidth="1" width="11.5703125"/>
    <col min="954" max="954" customWidth="1" width="11.5703125"/>
    <col min="955" max="955" customWidth="1" width="11.5703125"/>
    <col min="956" max="956" customWidth="1" width="11.5703125"/>
    <col min="957" max="957" customWidth="1" width="11.5703125"/>
    <col min="958" max="958" customWidth="1" width="11.5703125"/>
    <col min="959" max="959" customWidth="1" width="11.5703125"/>
    <col min="960" max="960" customWidth="1" width="11.5703125"/>
    <col min="961" max="961" customWidth="1" width="11.5703125"/>
    <col min="962" max="962" customWidth="1" width="11.5703125"/>
    <col min="963" max="963" customWidth="1" width="11.5703125"/>
    <col min="964" max="964" customWidth="1" width="11.5703125"/>
    <col min="965" max="965" customWidth="1" width="11.5703125"/>
    <col min="966" max="966" customWidth="1" width="11.5703125"/>
    <col min="967" max="967" customWidth="1" width="11.5703125"/>
    <col min="968" max="968" customWidth="1" width="11.5703125"/>
    <col min="969" max="969" customWidth="1" width="11.5703125"/>
    <col min="970" max="970" customWidth="1" width="11.5703125"/>
    <col min="971" max="971" customWidth="1" width="11.5703125"/>
    <col min="972" max="972" customWidth="1" width="11.5703125"/>
    <col min="973" max="973" customWidth="1" width="11.5703125"/>
    <col min="974" max="974" customWidth="1" width="11.5703125"/>
    <col min="975" max="975" customWidth="1" width="11.5703125"/>
    <col min="976" max="976" customWidth="1" width="11.5703125"/>
    <col min="977" max="977" customWidth="1" width="11.5703125"/>
    <col min="978" max="978" customWidth="1" width="11.5703125"/>
    <col min="979" max="979" customWidth="1" width="11.5703125"/>
    <col min="980" max="980" customWidth="1" width="11.5703125"/>
    <col min="981" max="981" customWidth="1" width="11.5703125"/>
    <col min="982" max="982" customWidth="1" width="11.5703125"/>
    <col min="983" max="983" customWidth="1" width="11.5703125"/>
    <col min="984" max="984" customWidth="1" width="11.5703125"/>
    <col min="985" max="985" customWidth="1" width="11.5703125"/>
    <col min="986" max="986" customWidth="1" width="11.5703125"/>
    <col min="987" max="987" customWidth="1" width="11.5703125"/>
    <col min="988" max="988" customWidth="1" width="11.5703125"/>
    <col min="989" max="989" customWidth="1" width="11.5703125"/>
    <col min="990" max="990" customWidth="1" width="11.5703125"/>
    <col min="991" max="991" customWidth="1" width="11.5703125"/>
    <col min="992" max="992" customWidth="1" width="11.5703125"/>
    <col min="993" max="993" customWidth="1" width="11.5703125"/>
    <col min="994" max="994" customWidth="1" width="11.5703125"/>
    <col min="995" max="995" customWidth="1" width="11.5703125"/>
    <col min="996" max="996" customWidth="1" width="11.5703125"/>
    <col min="997" max="997" customWidth="1" width="11.5703125"/>
    <col min="998" max="998" customWidth="1" width="11.5703125"/>
    <col min="999" max="999" customWidth="1" width="11.5703125"/>
    <col min="1000" max="1000" customWidth="1" width="11.5703125"/>
    <col min="1001" max="1001" customWidth="1" width="11.5703125"/>
    <col min="1002" max="1002" customWidth="1" width="11.5703125"/>
    <col min="1003" max="1003" customWidth="1" width="11.5703125"/>
    <col min="1004" max="1004" customWidth="1" width="11.5703125"/>
    <col min="1005" max="1005" customWidth="1" width="11.5703125"/>
    <col min="1006" max="1006" customWidth="1" width="11.5703125"/>
    <col min="1007" max="1007" customWidth="1" width="11.5703125"/>
    <col min="1008" max="1008" customWidth="1" width="11.5703125"/>
    <col min="1009" max="1009" customWidth="1" width="11.5703125"/>
    <col min="1010" max="1010" customWidth="1" width="11.5703125"/>
    <col min="1011" max="1011" customWidth="1" width="11.5703125"/>
    <col min="1012" max="1012" customWidth="1" width="11.5703125"/>
    <col min="1013" max="1013" customWidth="1" width="11.5703125"/>
    <col min="1014" max="1014" customWidth="1" width="11.5703125"/>
    <col min="1015" max="1015" customWidth="1" width="11.5703125"/>
    <col min="1016" max="1016" customWidth="1" width="11.5703125"/>
    <col min="1017" max="1017" customWidth="1" width="11.5703125"/>
    <col min="1018" max="1018" customWidth="1" width="11.5703125"/>
    <col min="1019" max="1019" customWidth="1" width="11.5703125"/>
    <col min="1020" max="1020" customWidth="1" width="11.5703125"/>
    <col min="1021" max="1021" customWidth="1" width="11.5703125"/>
    <col min="1022" max="1022" customWidth="1" width="11.5703125"/>
    <col min="1023" max="1023" customWidth="1" width="11.5703125"/>
    <col min="1024" max="1024" customWidth="1" width="11.5703125"/>
    <col min="1025" max="1025" customWidth="1" width="11.5703125"/>
    <col min="1026" max="1026" customWidth="1" width="11.5703125"/>
    <col min="1027" max="1027" customWidth="1" width="11.5703125"/>
    <col min="1028" max="1028" customWidth="1" width="11.5703125"/>
    <col min="1029" max="1029" customWidth="1" width="11.5703125"/>
    <col min="1030" max="1030" customWidth="1" width="11.5703125"/>
    <col min="1031" max="1031" customWidth="1" width="11.5703125"/>
    <col min="1032" max="1032" customWidth="1" width="11.5703125"/>
    <col min="1033" max="1033" customWidth="1" width="11.5703125"/>
    <col min="1034" max="1034" customWidth="1" width="11.5703125"/>
    <col min="1035" max="1035" customWidth="1" width="11.5703125"/>
    <col min="1036" max="1036" customWidth="1" width="11.5703125"/>
    <col min="1037" max="1037" customWidth="1" width="11.5703125"/>
    <col min="1038" max="1038" customWidth="1" width="11.5703125"/>
    <col min="1039" max="1039" customWidth="1" width="11.5703125"/>
    <col min="1040" max="1040" customWidth="1" width="11.5703125"/>
    <col min="1041" max="1041" customWidth="1" width="11.5703125"/>
    <col min="1042" max="1042" customWidth="1" width="11.5703125"/>
    <col min="1043" max="1043" customWidth="1" width="11.5703125"/>
    <col min="1044" max="1044" customWidth="1" width="11.5703125"/>
    <col min="1045" max="1045" customWidth="1" width="11.5703125"/>
    <col min="1046" max="1046" customWidth="1" width="11.5703125"/>
    <col min="1047" max="1047" customWidth="1" width="11.5703125"/>
    <col min="1048" max="1048" customWidth="1" width="11.5703125"/>
    <col min="1049" max="1049" customWidth="1" width="11.5703125"/>
    <col min="1050" max="1050" customWidth="1" width="11.5703125"/>
    <col min="1051" max="1051" customWidth="1" width="11.5703125"/>
    <col min="1052" max="1052" customWidth="1" width="11.5703125"/>
    <col min="1053" max="1053" customWidth="1" width="11.5703125"/>
    <col min="1054" max="1054" customWidth="1" width="11.5703125"/>
    <col min="1055" max="1055" customWidth="1" width="11.5703125"/>
    <col min="1056" max="1056" customWidth="1" width="11.5703125"/>
    <col min="1057" max="1057" customWidth="1" width="11.5703125"/>
    <col min="1058" max="1058" customWidth="1" width="11.5703125"/>
    <col min="1059" max="1059" customWidth="1" width="11.5703125"/>
    <col min="1060" max="1060" customWidth="1" width="11.5703125"/>
    <col min="1061" max="1061" customWidth="1" width="11.5703125"/>
    <col min="1062" max="1062" customWidth="1" width="11.5703125"/>
    <col min="1063" max="1063" customWidth="1" width="11.5703125"/>
    <col min="1064" max="1064" customWidth="1" width="11.5703125"/>
    <col min="1065" max="1065" customWidth="1" width="11.5703125"/>
    <col min="1066" max="1066" customWidth="1" width="11.5703125"/>
    <col min="1067" max="1067" customWidth="1" width="11.5703125"/>
    <col min="1068" max="1068" customWidth="1" width="11.5703125"/>
    <col min="1069" max="1069" customWidth="1" width="11.5703125"/>
    <col min="1070" max="1070" customWidth="1" width="11.5703125"/>
    <col min="1071" max="1071" customWidth="1" width="11.5703125"/>
    <col min="1072" max="1072" customWidth="1" width="11.5703125"/>
    <col min="1073" max="1073" customWidth="1" width="11.5703125"/>
    <col min="1074" max="1074" customWidth="1" width="11.5703125"/>
    <col min="1075" max="1075" customWidth="1" width="11.5703125"/>
    <col min="1076" max="1076" customWidth="1" width="11.5703125"/>
    <col min="1077" max="1077" customWidth="1" width="11.5703125"/>
    <col min="1078" max="1078" customWidth="1" width="11.5703125"/>
    <col min="1079" max="1079" customWidth="1" width="11.5703125"/>
    <col min="1080" max="1080" customWidth="1" width="11.5703125"/>
    <col min="1081" max="1081" customWidth="1" width="11.5703125"/>
    <col min="1082" max="1082" customWidth="1" width="11.5703125"/>
    <col min="1083" max="1083" customWidth="1" width="11.5703125"/>
    <col min="1084" max="1084" customWidth="1" width="11.5703125"/>
    <col min="1085" max="1085" customWidth="1" width="11.5703125"/>
    <col min="1086" max="1086" customWidth="1" width="11.5703125"/>
    <col min="1087" max="1087" customWidth="1" width="11.5703125"/>
    <col min="1088" max="1088" customWidth="1" width="11.5703125"/>
    <col min="1089" max="1089" customWidth="1" width="11.5703125"/>
    <col min="1090" max="1090" customWidth="1" width="11.5703125"/>
    <col min="1091" max="1091" customWidth="1" width="11.5703125"/>
    <col min="1092" max="1092" customWidth="1" width="11.5703125"/>
    <col min="1093" max="1093" customWidth="1" width="11.5703125"/>
    <col min="1094" max="1094" customWidth="1" width="11.5703125"/>
    <col min="1095" max="1095" customWidth="1" width="11.5703125"/>
    <col min="1096" max="1096" customWidth="1" width="11.5703125"/>
    <col min="1097" max="1097" customWidth="1" width="11.5703125"/>
    <col min="1098" max="1098" customWidth="1" width="11.5703125"/>
    <col min="1099" max="1099" customWidth="1" width="11.5703125"/>
    <col min="1100" max="1100" customWidth="1" width="11.5703125"/>
    <col min="1101" max="1101" customWidth="1" width="11.5703125"/>
    <col min="1102" max="1102" customWidth="1" width="11.5703125"/>
    <col min="1103" max="1103" customWidth="1" width="11.5703125"/>
    <col min="1104" max="1104" customWidth="1" width="11.5703125"/>
    <col min="1105" max="1105" customWidth="1" width="11.5703125"/>
    <col min="1106" max="1106" customWidth="1" width="11.5703125"/>
    <col min="1107" max="1107" customWidth="1" width="11.5703125"/>
    <col min="1108" max="1108" customWidth="1" width="11.5703125"/>
    <col min="1109" max="1109" customWidth="1" width="11.5703125"/>
    <col min="1110" max="1110" customWidth="1" width="11.5703125"/>
    <col min="1111" max="1111" customWidth="1" width="11.5703125"/>
    <col min="1112" max="1112" customWidth="1" width="11.5703125"/>
    <col min="1113" max="1113" customWidth="1" width="11.5703125"/>
    <col min="1114" max="1114" customWidth="1" width="11.5703125"/>
    <col min="1115" max="1115" customWidth="1" width="11.5703125"/>
    <col min="1116" max="1116" customWidth="1" width="11.5703125"/>
    <col min="1117" max="1117" customWidth="1" width="11.5703125"/>
    <col min="1118" max="1118" customWidth="1" width="11.5703125"/>
    <col min="1119" max="1119" customWidth="1" width="11.5703125"/>
    <col min="1120" max="1120" customWidth="1" width="11.5703125"/>
    <col min="1121" max="1121" customWidth="1" width="11.5703125"/>
    <col min="1122" max="1122" customWidth="1" width="11.5703125"/>
    <col min="1123" max="1123" customWidth="1" width="11.5703125"/>
    <col min="1124" max="1124" customWidth="1" width="11.5703125"/>
    <col min="1125" max="1125" customWidth="1" width="11.5703125"/>
    <col min="1126" max="1126" customWidth="1" width="11.5703125"/>
    <col min="1127" max="1127" customWidth="1" width="11.5703125"/>
    <col min="1128" max="1128" customWidth="1" width="11.5703125"/>
    <col min="1129" max="1129" customWidth="1" width="11.5703125"/>
    <col min="1130" max="1130" customWidth="1" width="11.5703125"/>
    <col min="1131" max="1131" customWidth="1" width="11.5703125"/>
    <col min="1132" max="1132" customWidth="1" width="11.5703125"/>
    <col min="1133" max="1133" customWidth="1" width="11.5703125"/>
    <col min="1134" max="1134" customWidth="1" width="11.5703125"/>
    <col min="1135" max="1135" customWidth="1" width="11.5703125"/>
    <col min="1136" max="1136" customWidth="1" width="11.5703125"/>
    <col min="1137" max="1137" customWidth="1" width="11.5703125"/>
    <col min="1138" max="1138" customWidth="1" width="11.5703125"/>
    <col min="1139" max="1139" customWidth="1" width="11.5703125"/>
    <col min="1140" max="1140" customWidth="1" width="11.5703125"/>
    <col min="1141" max="1141" customWidth="1" width="11.5703125"/>
    <col min="1142" max="1142" customWidth="1" width="11.5703125"/>
    <col min="1143" max="1143" customWidth="1" width="11.5703125"/>
    <col min="1144" max="1144" customWidth="1" width="11.5703125"/>
    <col min="1145" max="1145" customWidth="1" width="11.5703125"/>
    <col min="1146" max="1146" customWidth="1" width="11.5703125"/>
    <col min="1147" max="1147" customWidth="1" width="11.5703125"/>
    <col min="1148" max="1148" customWidth="1" width="11.5703125"/>
    <col min="1149" max="1149" customWidth="1" width="11.5703125"/>
    <col min="1150" max="1150" customWidth="1" width="11.5703125"/>
    <col min="1151" max="1151" customWidth="1" width="11.5703125"/>
    <col min="1152" max="1152" customWidth="1" width="11.5703125"/>
    <col min="1153" max="1153" customWidth="1" width="11.5703125"/>
    <col min="1154" max="1154" customWidth="1" width="11.5703125"/>
    <col min="1155" max="1155" customWidth="1" width="11.5703125"/>
    <col min="1156" max="1156" customWidth="1" width="11.5703125"/>
    <col min="1157" max="1157" customWidth="1" width="11.5703125"/>
    <col min="1158" max="1158" customWidth="1" width="11.5703125"/>
    <col min="1159" max="1159" customWidth="1" width="11.5703125"/>
    <col min="1160" max="1160" customWidth="1" width="11.5703125"/>
    <col min="1161" max="1161" customWidth="1" width="11.5703125"/>
    <col min="1162" max="1162" customWidth="1" width="11.5703125"/>
    <col min="1163" max="1163" customWidth="1" width="11.5703125"/>
    <col min="1164" max="1164" customWidth="1" width="11.5703125"/>
    <col min="1165" max="1165" customWidth="1" width="11.5703125"/>
    <col min="1166" max="1166" customWidth="1" width="11.5703125"/>
    <col min="1167" max="1167" customWidth="1" width="11.5703125"/>
    <col min="1168" max="1168" customWidth="1" width="11.5703125"/>
    <col min="1169" max="1169" customWidth="1" width="11.5703125"/>
    <col min="1170" max="1170" customWidth="1" width="11.5703125"/>
    <col min="1171" max="1171" customWidth="1" width="11.5703125"/>
    <col min="1172" max="1172" customWidth="1" width="11.5703125"/>
    <col min="1173" max="1173" customWidth="1" width="11.5703125"/>
    <col min="1174" max="1174" customWidth="1" width="11.5703125"/>
    <col min="1175" max="1175" customWidth="1" width="11.5703125"/>
    <col min="1176" max="1176" customWidth="1" width="11.5703125"/>
    <col min="1177" max="1177" customWidth="1" width="11.5703125"/>
    <col min="1178" max="1178" customWidth="1" width="11.5703125"/>
    <col min="1179" max="1179" customWidth="1" width="11.5703125"/>
    <col min="1180" max="1180" customWidth="1" width="11.5703125"/>
    <col min="1181" max="1181" customWidth="1" width="11.5703125"/>
    <col min="1182" max="1182" customWidth="1" width="11.5703125"/>
    <col min="1183" max="1183" customWidth="1" width="11.5703125"/>
    <col min="1184" max="1184" customWidth="1" width="11.5703125"/>
    <col min="1185" max="1185" customWidth="1" width="11.5703125"/>
    <col min="1186" max="1186" customWidth="1" width="11.5703125"/>
    <col min="1187" max="1187" customWidth="1" width="11.5703125"/>
    <col min="1188" max="1188" customWidth="1" width="11.5703125"/>
    <col min="1189" max="1189" customWidth="1" width="11.5703125"/>
    <col min="1190" max="1190" customWidth="1" width="11.5703125"/>
    <col min="1191" max="1191" customWidth="1" width="11.5703125"/>
    <col min="1192" max="1192" customWidth="1" width="11.5703125"/>
    <col min="1193" max="1193" customWidth="1" width="11.5703125"/>
    <col min="1194" max="1194" customWidth="1" width="11.5703125"/>
    <col min="1195" max="1195" customWidth="1" width="11.5703125"/>
    <col min="1196" max="1196" customWidth="1" width="11.5703125"/>
    <col min="1197" max="1197" customWidth="1" width="11.5703125"/>
    <col min="1198" max="1198" customWidth="1" width="11.5703125"/>
    <col min="1199" max="1199" customWidth="1" width="11.5703125"/>
    <col min="1200" max="1200" customWidth="1" width="11.5703125"/>
    <col min="1201" max="1201" customWidth="1" width="11.5703125"/>
    <col min="1202" max="1202" customWidth="1" width="11.5703125"/>
    <col min="1203" max="1203" customWidth="1" width="11.5703125"/>
    <col min="1204" max="1204" customWidth="1" width="11.5703125"/>
    <col min="1205" max="1205" customWidth="1" width="11.5703125"/>
    <col min="1206" max="1206" customWidth="1" width="11.5703125"/>
    <col min="1207" max="1207" customWidth="1" width="11.5703125"/>
    <col min="1208" max="1208" customWidth="1" width="11.5703125"/>
    <col min="1209" max="1209" customWidth="1" width="11.5703125"/>
    <col min="1210" max="1210" customWidth="1" width="11.5703125"/>
    <col min="1211" max="1211" customWidth="1" width="11.5703125"/>
    <col min="1212" max="1212" customWidth="1" width="11.5703125"/>
    <col min="1213" max="1213" customWidth="1" width="11.5703125"/>
    <col min="1214" max="1214" customWidth="1" width="11.5703125"/>
    <col min="1215" max="1215" customWidth="1" width="11.5703125"/>
    <col min="1216" max="1216" customWidth="1" width="11.5703125"/>
    <col min="1217" max="1217" customWidth="1" width="11.5703125"/>
    <col min="1218" max="1218" customWidth="1" width="11.5703125"/>
    <col min="1219" max="1219" customWidth="1" width="11.5703125"/>
    <col min="1220" max="1220" customWidth="1" width="11.5703125"/>
    <col min="1221" max="1221" customWidth="1" width="11.5703125"/>
    <col min="1222" max="1222" customWidth="1" width="11.5703125"/>
    <col min="1223" max="1223" customWidth="1" width="11.5703125"/>
    <col min="1224" max="1224" customWidth="1" width="11.5703125"/>
    <col min="1225" max="1225" customWidth="1" width="11.5703125"/>
    <col min="1226" max="1226" customWidth="1" width="11.5703125"/>
    <col min="1227" max="1227" customWidth="1" width="11.5703125"/>
    <col min="1228" max="1228" customWidth="1" width="11.5703125"/>
    <col min="1229" max="1229" customWidth="1" width="11.5703125"/>
    <col min="1230" max="1230" customWidth="1" width="11.5703125"/>
    <col min="1231" max="1231" customWidth="1" width="11.5703125"/>
    <col min="1232" max="1232" customWidth="1" width="11.5703125"/>
    <col min="1233" max="1233" customWidth="1" width="11.5703125"/>
    <col min="1234" max="1234" customWidth="1" width="11.5703125"/>
    <col min="1235" max="1235" customWidth="1" width="11.5703125"/>
    <col min="1236" max="1236" customWidth="1" width="11.5703125"/>
    <col min="1237" max="1237" customWidth="1" width="11.5703125"/>
    <col min="1238" max="1238" customWidth="1" width="11.5703125"/>
    <col min="1239" max="1239" customWidth="1" width="11.5703125"/>
    <col min="1240" max="1240" customWidth="1" width="11.5703125"/>
    <col min="1241" max="1241" customWidth="1" width="11.5703125"/>
    <col min="1242" max="1242" customWidth="1" width="11.5703125"/>
    <col min="1243" max="1243" customWidth="1" width="11.5703125"/>
    <col min="1244" max="1244" customWidth="1" width="11.5703125"/>
    <col min="1245" max="1245" customWidth="1" width="11.5703125"/>
    <col min="1246" max="1246" customWidth="1" width="11.5703125"/>
    <col min="1247" max="1247" customWidth="1" width="11.5703125"/>
    <col min="1248" max="1248" customWidth="1" width="11.5703125"/>
    <col min="1249" max="1249" customWidth="1" width="11.5703125"/>
    <col min="1250" max="1250" customWidth="1" width="11.5703125"/>
    <col min="1251" max="1251" customWidth="1" width="11.5703125"/>
    <col min="1252" max="1252" customWidth="1" width="11.5703125"/>
    <col min="1253" max="1253" customWidth="1" width="11.5703125"/>
    <col min="1254" max="1254" customWidth="1" width="11.5703125"/>
    <col min="1255" max="1255" customWidth="1" width="11.5703125"/>
    <col min="1256" max="1256" customWidth="1" width="11.5703125"/>
    <col min="1257" max="1257" customWidth="1" width="11.5703125"/>
    <col min="1258" max="1258" customWidth="1" width="11.5703125"/>
    <col min="1259" max="1259" customWidth="1" width="11.5703125"/>
    <col min="1260" max="1260" customWidth="1" width="11.5703125"/>
    <col min="1261" max="1261" customWidth="1" width="11.5703125"/>
    <col min="1262" max="1262" customWidth="1" width="11.5703125"/>
    <col min="1263" max="1263" customWidth="1" width="11.5703125"/>
    <col min="1264" max="1264" customWidth="1" width="11.5703125"/>
    <col min="1265" max="1265" customWidth="1" width="11.5703125"/>
    <col min="1266" max="1266" customWidth="1" width="11.5703125"/>
    <col min="1267" max="1267" customWidth="1" width="11.5703125"/>
    <col min="1268" max="1268" customWidth="1" width="11.5703125"/>
    <col min="1269" max="1269" customWidth="1" width="11.5703125"/>
    <col min="1270" max="1270" customWidth="1" width="11.5703125"/>
    <col min="1271" max="1271" customWidth="1" width="11.5703125"/>
    <col min="1272" max="1272" customWidth="1" width="11.5703125"/>
    <col min="1273" max="1273" customWidth="1" width="11.5703125"/>
    <col min="1274" max="1274" customWidth="1" width="11.5703125"/>
    <col min="1275" max="1275" customWidth="1" width="11.5703125"/>
    <col min="1276" max="1276" customWidth="1" width="11.5703125"/>
    <col min="1277" max="1277" customWidth="1" width="11.5703125"/>
    <col min="1278" max="1278" customWidth="1" width="11.5703125"/>
    <col min="1279" max="1279" customWidth="1" width="11.5703125"/>
    <col min="1280" max="1280" customWidth="1" width="11.5703125"/>
    <col min="1281" max="1281" customWidth="1" width="11.5703125"/>
    <col min="1282" max="1282" customWidth="1" width="11.5703125"/>
    <col min="1283" max="1283" customWidth="1" width="11.5703125"/>
    <col min="1284" max="1284" customWidth="1" width="11.5703125"/>
    <col min="1285" max="1285" customWidth="1" width="11.5703125"/>
    <col min="1286" max="1286" customWidth="1" width="11.5703125"/>
    <col min="1287" max="1287" customWidth="1" width="11.5703125"/>
    <col min="1288" max="1288" customWidth="1" width="11.5703125"/>
    <col min="1289" max="1289" customWidth="1" width="11.5703125"/>
    <col min="1290" max="1290" customWidth="1" width="11.5703125"/>
    <col min="1291" max="1291" customWidth="1" width="11.5703125"/>
    <col min="1292" max="1292" customWidth="1" width="11.5703125"/>
    <col min="1293" max="1293" customWidth="1" width="11.5703125"/>
    <col min="1294" max="1294" customWidth="1" width="11.5703125"/>
    <col min="1295" max="1295" customWidth="1" width="11.5703125"/>
    <col min="1296" max="1296" customWidth="1" width="11.5703125"/>
    <col min="1297" max="1297" customWidth="1" width="11.5703125"/>
    <col min="1298" max="1298" customWidth="1" width="11.5703125"/>
    <col min="1299" max="1299" customWidth="1" width="11.5703125"/>
    <col min="1300" max="1300" customWidth="1" width="11.5703125"/>
    <col min="1301" max="1301" customWidth="1" width="11.5703125"/>
    <col min="1302" max="1302" customWidth="1" width="11.5703125"/>
    <col min="1303" max="1303" customWidth="1" width="11.5703125"/>
    <col min="1304" max="1304" customWidth="1" width="11.5703125"/>
    <col min="1305" max="1305" customWidth="1" width="11.5703125"/>
    <col min="1306" max="1306" customWidth="1" width="11.5703125"/>
    <col min="1307" max="1307" customWidth="1" width="11.5703125"/>
    <col min="1308" max="1308" customWidth="1" width="11.5703125"/>
    <col min="1309" max="1309" customWidth="1" width="11.5703125"/>
    <col min="1310" max="1310" customWidth="1" width="11.5703125"/>
    <col min="1311" max="1311" customWidth="1" width="11.5703125"/>
    <col min="1312" max="1312" customWidth="1" width="11.5703125"/>
    <col min="1313" max="1313" customWidth="1" width="11.5703125"/>
    <col min="1314" max="1314" customWidth="1" width="11.5703125"/>
    <col min="1315" max="1315" customWidth="1" width="11.5703125"/>
    <col min="1316" max="1316" customWidth="1" width="11.5703125"/>
    <col min="1317" max="1317" customWidth="1" width="11.5703125"/>
    <col min="1318" max="1318" customWidth="1" width="11.5703125"/>
    <col min="1319" max="1319" customWidth="1" width="11.5703125"/>
    <col min="1320" max="1320" customWidth="1" width="11.5703125"/>
    <col min="1321" max="1321" customWidth="1" width="11.5703125"/>
    <col min="1322" max="1322" customWidth="1" width="11.5703125"/>
    <col min="1323" max="1323" customWidth="1" width="11.5703125"/>
    <col min="1324" max="1324" customWidth="1" width="11.5703125"/>
    <col min="1325" max="1325" customWidth="1" width="11.5703125"/>
    <col min="1326" max="1326" customWidth="1" width="11.5703125"/>
    <col min="1327" max="1327" customWidth="1" width="11.5703125"/>
    <col min="1328" max="1328" customWidth="1" width="11.5703125"/>
    <col min="1329" max="1329" customWidth="1" width="11.5703125"/>
    <col min="1330" max="1330" customWidth="1" width="11.5703125"/>
    <col min="1331" max="1331" customWidth="1" width="11.5703125"/>
    <col min="1332" max="1332" customWidth="1" width="11.5703125"/>
    <col min="1333" max="1333" customWidth="1" width="11.5703125"/>
    <col min="1334" max="1334" customWidth="1" width="11.5703125"/>
    <col min="1335" max="1335" customWidth="1" width="11.5703125"/>
    <col min="1336" max="1336" customWidth="1" width="11.5703125"/>
    <col min="1337" max="1337" customWidth="1" width="11.5703125"/>
    <col min="1338" max="1338" customWidth="1" width="11.5703125"/>
    <col min="1339" max="1339" customWidth="1" width="11.5703125"/>
    <col min="1340" max="1340" customWidth="1" width="11.5703125"/>
    <col min="1341" max="1341" customWidth="1" width="11.5703125"/>
    <col min="1342" max="1342" customWidth="1" width="11.5703125"/>
    <col min="1343" max="1343" customWidth="1" width="11.5703125"/>
    <col min="1344" max="1344" customWidth="1" width="11.5703125"/>
    <col min="1345" max="1345" customWidth="1" width="11.5703125"/>
    <col min="1346" max="1346" customWidth="1" width="11.5703125"/>
    <col min="1347" max="1347" customWidth="1" width="11.5703125"/>
    <col min="1348" max="1348" customWidth="1" width="11.5703125"/>
    <col min="1349" max="1349" customWidth="1" width="11.5703125"/>
    <col min="1350" max="1350" customWidth="1" width="11.5703125"/>
    <col min="1351" max="1351" customWidth="1" width="11.5703125"/>
    <col min="1352" max="1352" customWidth="1" width="11.5703125"/>
    <col min="1353" max="1353" customWidth="1" width="11.5703125"/>
    <col min="1354" max="1354" customWidth="1" width="11.5703125"/>
    <col min="1355" max="1355" customWidth="1" width="11.5703125"/>
    <col min="1356" max="1356" customWidth="1" width="11.5703125"/>
    <col min="1357" max="1357" customWidth="1" width="11.5703125"/>
    <col min="1358" max="1358" customWidth="1" width="11.5703125"/>
    <col min="1359" max="1359" customWidth="1" width="11.5703125"/>
    <col min="1360" max="1360" customWidth="1" width="11.5703125"/>
    <col min="1361" max="1361" customWidth="1" width="11.5703125"/>
    <col min="1362" max="1362" customWidth="1" width="11.5703125"/>
    <col min="1363" max="1363" customWidth="1" width="11.5703125"/>
    <col min="1364" max="1364" customWidth="1" width="11.5703125"/>
    <col min="1365" max="1365" customWidth="1" width="11.5703125"/>
    <col min="1366" max="1366" customWidth="1" width="11.5703125"/>
    <col min="1367" max="1367" customWidth="1" width="11.5703125"/>
    <col min="1368" max="1368" customWidth="1" width="11.5703125"/>
    <col min="1369" max="1369" customWidth="1" width="11.5703125"/>
    <col min="1370" max="1370" customWidth="1" width="11.5703125"/>
    <col min="1371" max="1371" customWidth="1" width="11.5703125"/>
    <col min="1372" max="1372" customWidth="1" width="11.5703125"/>
    <col min="1373" max="1373" customWidth="1" width="11.5703125"/>
    <col min="1374" max="1374" customWidth="1" width="11.5703125"/>
    <col min="1375" max="1375" customWidth="1" width="11.5703125"/>
    <col min="1376" max="1376" customWidth="1" width="11.5703125"/>
    <col min="1377" max="1377" customWidth="1" width="11.5703125"/>
    <col min="1378" max="1378" customWidth="1" width="11.5703125"/>
    <col min="1379" max="1379" customWidth="1" width="11.5703125"/>
    <col min="1380" max="1380" customWidth="1" width="11.5703125"/>
    <col min="1381" max="1381" customWidth="1" width="11.5703125"/>
    <col min="1382" max="1382" customWidth="1" width="11.5703125"/>
    <col min="1383" max="1383" customWidth="1" width="11.5703125"/>
    <col min="1384" max="1384" customWidth="1" width="11.5703125"/>
    <col min="1385" max="1385" customWidth="1" width="11.5703125"/>
    <col min="1386" max="1386" customWidth="1" width="11.5703125"/>
    <col min="1387" max="1387" customWidth="1" width="11.5703125"/>
    <col min="1388" max="1388" customWidth="1" width="11.5703125"/>
    <col min="1389" max="1389" customWidth="1" width="11.5703125"/>
    <col min="1390" max="1390" customWidth="1" width="11.5703125"/>
    <col min="1391" max="1391" customWidth="1" width="11.5703125"/>
    <col min="1392" max="1392" customWidth="1" width="11.5703125"/>
    <col min="1393" max="1393" customWidth="1" width="11.5703125"/>
    <col min="1394" max="1394" customWidth="1" width="11.5703125"/>
    <col min="1395" max="1395" customWidth="1" width="11.5703125"/>
    <col min="1396" max="1396" customWidth="1" width="11.5703125"/>
    <col min="1397" max="1397" customWidth="1" width="11.5703125"/>
    <col min="1398" max="1398" customWidth="1" width="11.5703125"/>
    <col min="1399" max="1399" customWidth="1" width="11.5703125"/>
    <col min="1400" max="1400" customWidth="1" width="11.5703125"/>
    <col min="1401" max="1401" customWidth="1" width="11.5703125"/>
    <col min="1402" max="1402" customWidth="1" width="11.5703125"/>
    <col min="1403" max="1403" customWidth="1" width="11.5703125"/>
    <col min="1404" max="1404" customWidth="1" width="11.5703125"/>
    <col min="1405" max="1405" customWidth="1" width="11.5703125"/>
    <col min="1406" max="1406" customWidth="1" width="11.5703125"/>
    <col min="1407" max="1407" customWidth="1" width="11.5703125"/>
    <col min="1408" max="1408" customWidth="1" width="11.5703125"/>
    <col min="1409" max="1409" customWidth="1" width="11.5703125"/>
    <col min="1410" max="1410" customWidth="1" width="11.5703125"/>
    <col min="1411" max="1411" customWidth="1" width="11.5703125"/>
    <col min="1412" max="1412" customWidth="1" width="11.5703125"/>
    <col min="1413" max="1413" customWidth="1" width="11.5703125"/>
    <col min="1414" max="1414" customWidth="1" width="11.5703125"/>
    <col min="1415" max="1415" customWidth="1" width="11.5703125"/>
    <col min="1416" max="1416" customWidth="1" width="11.5703125"/>
    <col min="1417" max="1417" customWidth="1" width="11.5703125"/>
    <col min="1418" max="1418" customWidth="1" width="11.5703125"/>
    <col min="1419" max="1419" customWidth="1" width="11.5703125"/>
    <col min="1420" max="1420" customWidth="1" width="11.5703125"/>
    <col min="1421" max="1421" customWidth="1" width="11.5703125"/>
    <col min="1422" max="1422" customWidth="1" width="11.5703125"/>
    <col min="1423" max="1423" customWidth="1" width="11.5703125"/>
    <col min="1424" max="1424" customWidth="1" width="11.5703125"/>
    <col min="1425" max="1425" customWidth="1" width="11.5703125"/>
    <col min="1426" max="1426" customWidth="1" width="11.5703125"/>
    <col min="1427" max="1427" customWidth="1" width="11.5703125"/>
    <col min="1428" max="1428" customWidth="1" width="11.5703125"/>
    <col min="1429" max="1429" customWidth="1" width="11.5703125"/>
    <col min="1430" max="1430" customWidth="1" width="11.5703125"/>
    <col min="1431" max="1431" customWidth="1" width="11.5703125"/>
    <col min="1432" max="1432" customWidth="1" width="11.5703125"/>
    <col min="1433" max="1433" customWidth="1" width="11.5703125"/>
    <col min="1434" max="1434" customWidth="1" width="11.5703125"/>
    <col min="1435" max="1435" customWidth="1" width="11.5703125"/>
    <col min="1436" max="1436" customWidth="1" width="11.5703125"/>
    <col min="1437" max="1437" customWidth="1" width="11.5703125"/>
    <col min="1438" max="1438" customWidth="1" width="11.5703125"/>
    <col min="1439" max="1439" customWidth="1" width="11.5703125"/>
    <col min="1440" max="1440" customWidth="1" width="11.5703125"/>
    <col min="1441" max="1441" customWidth="1" width="11.5703125"/>
    <col min="1442" max="1442" customWidth="1" width="11.5703125"/>
    <col min="1443" max="1443" customWidth="1" width="11.5703125"/>
    <col min="1444" max="1444" customWidth="1" width="11.5703125"/>
    <col min="1445" max="1445" customWidth="1" width="11.5703125"/>
    <col min="1446" max="1446" customWidth="1" width="11.5703125"/>
    <col min="1447" max="1447" customWidth="1" width="11.5703125"/>
    <col min="1448" max="1448" customWidth="1" width="11.5703125"/>
    <col min="1449" max="1449" customWidth="1" width="11.5703125"/>
    <col min="1450" max="1450" customWidth="1" width="11.5703125"/>
    <col min="1451" max="1451" customWidth="1" width="11.5703125"/>
    <col min="1452" max="1452" customWidth="1" width="11.5703125"/>
    <col min="1453" max="1453" customWidth="1" width="11.5703125"/>
    <col min="1454" max="1454" customWidth="1" width="11.5703125"/>
    <col min="1455" max="1455" customWidth="1" width="11.5703125"/>
    <col min="1456" max="1456" customWidth="1" width="11.5703125"/>
    <col min="1457" max="1457" customWidth="1" width="11.5703125"/>
    <col min="1458" max="1458" customWidth="1" width="11.5703125"/>
    <col min="1459" max="1459" customWidth="1" width="11.5703125"/>
    <col min="1460" max="1460" customWidth="1" width="11.5703125"/>
    <col min="1461" max="1461" customWidth="1" width="11.5703125"/>
    <col min="1462" max="1462" customWidth="1" width="11.5703125"/>
    <col min="1463" max="1463" customWidth="1" width="11.5703125"/>
    <col min="1464" max="1464" customWidth="1" width="11.5703125"/>
    <col min="1465" max="1465" customWidth="1" width="11.5703125"/>
    <col min="1466" max="1466" customWidth="1" width="11.5703125"/>
    <col min="1467" max="1467" customWidth="1" width="11.5703125"/>
    <col min="1468" max="1468" customWidth="1" width="11.5703125"/>
    <col min="1469" max="1469" customWidth="1" width="11.5703125"/>
    <col min="1470" max="1470" customWidth="1" width="11.5703125"/>
    <col min="1471" max="1471" customWidth="1" width="11.5703125"/>
    <col min="1472" max="1472" customWidth="1" width="11.5703125"/>
    <col min="1473" max="1473" customWidth="1" width="11.5703125"/>
    <col min="1474" max="1474" customWidth="1" width="11.5703125"/>
    <col min="1475" max="1475" customWidth="1" width="11.5703125"/>
    <col min="1476" max="1476" customWidth="1" width="11.5703125"/>
    <col min="1477" max="1477" customWidth="1" width="11.5703125"/>
    <col min="1478" max="1478" customWidth="1" width="11.5703125"/>
    <col min="1479" max="1479" customWidth="1" width="11.5703125"/>
    <col min="1480" max="1480" customWidth="1" width="11.5703125"/>
    <col min="1481" max="1481" customWidth="1" width="11.5703125"/>
    <col min="1482" max="1482" customWidth="1" width="11.5703125"/>
    <col min="1483" max="1483" customWidth="1" width="11.5703125"/>
    <col min="1484" max="1484" customWidth="1" width="11.5703125"/>
    <col min="1485" max="1485" customWidth="1" width="11.5703125"/>
    <col min="1486" max="1486" customWidth="1" width="11.5703125"/>
    <col min="1487" max="1487" customWidth="1" width="11.5703125"/>
    <col min="1488" max="1488" customWidth="1" width="11.5703125"/>
    <col min="1489" max="1489" customWidth="1" width="11.5703125"/>
    <col min="1490" max="1490" customWidth="1" width="11.5703125"/>
    <col min="1491" max="1491" customWidth="1" width="11.5703125"/>
    <col min="1492" max="1492" customWidth="1" width="11.5703125"/>
    <col min="1493" max="1493" customWidth="1" width="11.5703125"/>
    <col min="1494" max="1494" customWidth="1" width="11.5703125"/>
    <col min="1495" max="1495" customWidth="1" width="11.5703125"/>
    <col min="1496" max="1496" customWidth="1" width="11.5703125"/>
    <col min="1497" max="1497" customWidth="1" width="11.5703125"/>
    <col min="1498" max="1498" customWidth="1" width="11.5703125"/>
    <col min="1499" max="1499" customWidth="1" width="11.5703125"/>
    <col min="1500" max="1500" customWidth="1" width="11.5703125"/>
    <col min="1501" max="1501" customWidth="1" width="11.5703125"/>
    <col min="1502" max="1502" customWidth="1" width="11.5703125"/>
    <col min="1503" max="1503" customWidth="1" width="11.5703125"/>
    <col min="1504" max="1504" customWidth="1" width="11.5703125"/>
    <col min="1505" max="1505" customWidth="1" width="11.5703125"/>
    <col min="1506" max="1506" customWidth="1" width="11.5703125"/>
    <col min="1507" max="1507" customWidth="1" width="11.5703125"/>
    <col min="1508" max="1508" customWidth="1" width="11.5703125"/>
    <col min="1509" max="1509" customWidth="1" width="11.5703125"/>
    <col min="1510" max="1510" customWidth="1" width="11.5703125"/>
    <col min="1511" max="1511" customWidth="1" width="11.5703125"/>
    <col min="1512" max="1512" customWidth="1" width="11.5703125"/>
    <col min="1513" max="1513" customWidth="1" width="11.5703125"/>
    <col min="1514" max="1514" customWidth="1" width="11.5703125"/>
    <col min="1515" max="1515" customWidth="1" width="11.5703125"/>
    <col min="1516" max="1516" customWidth="1" width="11.5703125"/>
    <col min="1517" max="1517" customWidth="1" width="11.5703125"/>
    <col min="1518" max="1518" customWidth="1" width="11.5703125"/>
    <col min="1519" max="1519" customWidth="1" width="11.5703125"/>
    <col min="1520" max="1520" customWidth="1" width="11.5703125"/>
    <col min="1521" max="1521" customWidth="1" width="11.5703125"/>
    <col min="1522" max="1522" customWidth="1" width="11.5703125"/>
    <col min="1523" max="1523" customWidth="1" width="11.5703125"/>
    <col min="1524" max="1524" customWidth="1" width="11.5703125"/>
    <col min="1525" max="1525" customWidth="1" width="11.5703125"/>
    <col min="1526" max="1526" customWidth="1" width="11.5703125"/>
    <col min="1527" max="1527" customWidth="1" width="11.5703125"/>
    <col min="1528" max="1528" customWidth="1" width="11.5703125"/>
    <col min="1529" max="1529" customWidth="1" width="11.5703125"/>
    <col min="1530" max="1530" customWidth="1" width="11.5703125"/>
    <col min="1531" max="1531" customWidth="1" width="11.5703125"/>
    <col min="1532" max="1532" customWidth="1" width="11.5703125"/>
    <col min="1533" max="1533" customWidth="1" width="11.5703125"/>
    <col min="1534" max="1534" customWidth="1" width="11.5703125"/>
    <col min="1535" max="1535" customWidth="1" width="11.5703125"/>
    <col min="1536" max="1536" customWidth="1" width="11.5703125"/>
    <col min="1537" max="1537" customWidth="1" width="11.5703125"/>
    <col min="1538" max="1538" customWidth="1" width="11.5703125"/>
    <col min="1539" max="1539" customWidth="1" width="11.5703125"/>
    <col min="1540" max="1540" customWidth="1" width="11.5703125"/>
    <col min="1541" max="1541" customWidth="1" width="11.5703125"/>
    <col min="1542" max="1542" customWidth="1" width="11.5703125"/>
    <col min="1543" max="1543" customWidth="1" width="11.5703125"/>
    <col min="1544" max="1544" customWidth="1" width="11.5703125"/>
    <col min="1545" max="1545" customWidth="1" width="11.5703125"/>
    <col min="1546" max="1546" customWidth="1" width="11.5703125"/>
    <col min="1547" max="1547" customWidth="1" width="11.5703125"/>
    <col min="1548" max="1548" customWidth="1" width="11.5703125"/>
    <col min="1549" max="1549" customWidth="1" width="11.5703125"/>
    <col min="1550" max="1550" customWidth="1" width="11.5703125"/>
    <col min="1551" max="1551" customWidth="1" width="11.5703125"/>
    <col min="1552" max="1552" customWidth="1" width="11.5703125"/>
    <col min="1553" max="1553" customWidth="1" width="11.5703125"/>
    <col min="1554" max="1554" customWidth="1" width="11.5703125"/>
    <col min="1555" max="1555" customWidth="1" width="11.5703125"/>
    <col min="1556" max="1556" customWidth="1" width="11.5703125"/>
    <col min="1557" max="1557" customWidth="1" width="11.5703125"/>
    <col min="1558" max="1558" customWidth="1" width="11.5703125"/>
    <col min="1559" max="1559" customWidth="1" width="11.5703125"/>
    <col min="1560" max="1560" customWidth="1" width="11.5703125"/>
    <col min="1561" max="1561" customWidth="1" width="11.5703125"/>
    <col min="1562" max="1562" customWidth="1" width="11.5703125"/>
    <col min="1563" max="1563" customWidth="1" width="11.5703125"/>
    <col min="1564" max="1564" customWidth="1" width="11.5703125"/>
    <col min="1565" max="1565" customWidth="1" width="11.5703125"/>
    <col min="1566" max="1566" customWidth="1" width="11.5703125"/>
    <col min="1567" max="1567" customWidth="1" width="11.5703125"/>
    <col min="1568" max="1568" customWidth="1" width="11.5703125"/>
    <col min="1569" max="1569" customWidth="1" width="11.5703125"/>
    <col min="1570" max="1570" customWidth="1" width="11.5703125"/>
    <col min="1571" max="1571" customWidth="1" width="11.5703125"/>
    <col min="1572" max="1572" customWidth="1" width="11.5703125"/>
    <col min="1573" max="1573" customWidth="1" width="11.5703125"/>
    <col min="1574" max="1574" customWidth="1" width="11.5703125"/>
    <col min="1575" max="1575" customWidth="1" width="11.5703125"/>
    <col min="1576" max="1576" customWidth="1" width="11.5703125"/>
    <col min="1577" max="1577" customWidth="1" width="11.5703125"/>
    <col min="1578" max="1578" customWidth="1" width="11.5703125"/>
    <col min="1579" max="1579" customWidth="1" width="11.5703125"/>
    <col min="1580" max="1580" customWidth="1" width="11.5703125"/>
    <col min="1581" max="1581" customWidth="1" width="11.5703125"/>
    <col min="1582" max="1582" customWidth="1" width="11.5703125"/>
    <col min="1583" max="1583" customWidth="1" width="11.5703125"/>
    <col min="1584" max="1584" customWidth="1" width="11.5703125"/>
    <col min="1585" max="1585" customWidth="1" width="11.5703125"/>
    <col min="1586" max="1586" customWidth="1" width="11.5703125"/>
    <col min="1587" max="1587" customWidth="1" width="11.5703125"/>
    <col min="1588" max="1588" customWidth="1" width="11.5703125"/>
    <col min="1589" max="1589" customWidth="1" width="11.5703125"/>
    <col min="1590" max="1590" customWidth="1" width="11.5703125"/>
    <col min="1591" max="1591" customWidth="1" width="11.5703125"/>
    <col min="1592" max="1592" customWidth="1" width="11.5703125"/>
    <col min="1593" max="1593" customWidth="1" width="11.5703125"/>
    <col min="1594" max="1594" customWidth="1" width="11.5703125"/>
    <col min="1595" max="1595" customWidth="1" width="11.5703125"/>
    <col min="1596" max="1596" customWidth="1" width="11.5703125"/>
    <col min="1597" max="1597" customWidth="1" width="11.5703125"/>
    <col min="1598" max="1598" customWidth="1" width="11.5703125"/>
    <col min="1599" max="1599" customWidth="1" width="11.5703125"/>
    <col min="1600" max="1600" customWidth="1" width="11.5703125"/>
    <col min="1601" max="1601" customWidth="1" width="11.5703125"/>
    <col min="1602" max="1602" customWidth="1" width="11.5703125"/>
    <col min="1603" max="1603" customWidth="1" width="11.5703125"/>
    <col min="1604" max="1604" customWidth="1" width="11.5703125"/>
    <col min="1605" max="1605" customWidth="1" width="11.5703125"/>
    <col min="1606" max="1606" customWidth="1" width="11.5703125"/>
    <col min="1607" max="1607" customWidth="1" width="11.5703125"/>
    <col min="1608" max="1608" customWidth="1" width="11.5703125"/>
    <col min="1609" max="1609" customWidth="1" width="11.5703125"/>
    <col min="1610" max="1610" customWidth="1" width="11.5703125"/>
    <col min="1611" max="1611" customWidth="1" width="11.5703125"/>
    <col min="1612" max="1612" customWidth="1" width="11.5703125"/>
    <col min="1613" max="1613" customWidth="1" width="11.5703125"/>
    <col min="1614" max="1614" customWidth="1" width="11.5703125"/>
    <col min="1615" max="1615" customWidth="1" width="11.5703125"/>
    <col min="1616" max="1616" customWidth="1" width="11.5703125"/>
    <col min="1617" max="1617" customWidth="1" width="11.5703125"/>
    <col min="1618" max="1618" customWidth="1" width="11.5703125"/>
    <col min="1619" max="1619" customWidth="1" width="11.5703125"/>
    <col min="1620" max="1620" customWidth="1" width="11.5703125"/>
    <col min="1621" max="1621" customWidth="1" width="11.5703125"/>
    <col min="1622" max="1622" customWidth="1" width="11.5703125"/>
    <col min="1623" max="1623" customWidth="1" width="11.5703125"/>
    <col min="1624" max="1624" customWidth="1" width="11.5703125"/>
    <col min="1625" max="1625" customWidth="1" width="11.5703125"/>
    <col min="1626" max="1626" customWidth="1" width="11.5703125"/>
    <col min="1627" max="1627" customWidth="1" width="11.5703125"/>
    <col min="1628" max="1628" customWidth="1" width="11.5703125"/>
    <col min="1629" max="1629" customWidth="1" width="11.5703125"/>
    <col min="1630" max="1630" customWidth="1" width="11.5703125"/>
    <col min="1631" max="1631" customWidth="1" width="11.5703125"/>
    <col min="1632" max="1632" customWidth="1" width="11.5703125"/>
    <col min="1633" max="1633" customWidth="1" width="11.5703125"/>
    <col min="1634" max="1634" customWidth="1" width="11.5703125"/>
    <col min="1635" max="1635" customWidth="1" width="11.5703125"/>
    <col min="1636" max="1636" customWidth="1" width="11.5703125"/>
    <col min="1637" max="1637" customWidth="1" width="11.5703125"/>
    <col min="1638" max="1638" customWidth="1" width="11.5703125"/>
    <col min="1639" max="1639" customWidth="1" width="11.5703125"/>
    <col min="1640" max="1640" customWidth="1" width="11.5703125"/>
    <col min="1641" max="1641" customWidth="1" width="11.5703125"/>
    <col min="1642" max="1642" customWidth="1" width="11.5703125"/>
    <col min="1643" max="1643" customWidth="1" width="11.5703125"/>
    <col min="1644" max="1644" customWidth="1" width="11.5703125"/>
    <col min="1645" max="1645" customWidth="1" width="11.5703125"/>
    <col min="1646" max="1646" customWidth="1" width="11.5703125"/>
    <col min="1647" max="1647" customWidth="1" width="11.5703125"/>
    <col min="1648" max="1648" customWidth="1" width="11.5703125"/>
    <col min="1649" max="1649" customWidth="1" width="11.5703125"/>
    <col min="1650" max="1650" customWidth="1" width="11.5703125"/>
    <col min="1651" max="1651" customWidth="1" width="11.5703125"/>
    <col min="1652" max="1652" customWidth="1" width="11.5703125"/>
    <col min="1653" max="1653" customWidth="1" width="11.5703125"/>
    <col min="1654" max="1654" customWidth="1" width="11.5703125"/>
    <col min="1655" max="1655" customWidth="1" width="11.5703125"/>
    <col min="1656" max="1656" customWidth="1" width="11.5703125"/>
    <col min="1657" max="1657" customWidth="1" width="11.5703125"/>
    <col min="1658" max="1658" customWidth="1" width="11.5703125"/>
    <col min="1659" max="1659" customWidth="1" width="11.5703125"/>
    <col min="1660" max="1660" customWidth="1" width="11.5703125"/>
    <col min="1661" max="1661" customWidth="1" width="11.5703125"/>
    <col min="1662" max="1662" customWidth="1" width="11.5703125"/>
    <col min="1663" max="1663" customWidth="1" width="11.5703125"/>
    <col min="1664" max="1664" customWidth="1" width="11.5703125"/>
    <col min="1665" max="1665" customWidth="1" width="11.5703125"/>
    <col min="1666" max="1666" customWidth="1" width="11.5703125"/>
    <col min="1667" max="1667" customWidth="1" width="11.5703125"/>
    <col min="1668" max="1668" customWidth="1" width="11.5703125"/>
    <col min="1669" max="1669" customWidth="1" width="11.5703125"/>
    <col min="1670" max="1670" customWidth="1" width="11.5703125"/>
    <col min="1671" max="1671" customWidth="1" width="11.5703125"/>
    <col min="1672" max="1672" customWidth="1" width="11.5703125"/>
    <col min="1673" max="1673" customWidth="1" width="11.5703125"/>
    <col min="1674" max="1674" customWidth="1" width="11.5703125"/>
    <col min="1675" max="1675" customWidth="1" width="11.5703125"/>
    <col min="1676" max="1676" customWidth="1" width="11.5703125"/>
    <col min="1677" max="1677" customWidth="1" width="11.5703125"/>
    <col min="1678" max="1678" customWidth="1" width="11.5703125"/>
    <col min="1679" max="1679" customWidth="1" width="11.5703125"/>
    <col min="1680" max="1680" customWidth="1" width="11.5703125"/>
    <col min="1681" max="1681" customWidth="1" width="11.5703125"/>
    <col min="1682" max="1682" customWidth="1" width="11.5703125"/>
    <col min="1683" max="1683" customWidth="1" width="11.5703125"/>
    <col min="1684" max="1684" customWidth="1" width="11.5703125"/>
    <col min="1685" max="1685" customWidth="1" width="11.5703125"/>
    <col min="1686" max="1686" customWidth="1" width="11.5703125"/>
    <col min="1687" max="1687" customWidth="1" width="11.5703125"/>
    <col min="1688" max="1688" customWidth="1" width="11.5703125"/>
    <col min="1689" max="1689" customWidth="1" width="11.5703125"/>
    <col min="1690" max="1690" customWidth="1" width="11.5703125"/>
    <col min="1691" max="1691" customWidth="1" width="11.5703125"/>
    <col min="1692" max="1692" customWidth="1" width="11.5703125"/>
    <col min="1693" max="1693" customWidth="1" width="11.5703125"/>
    <col min="1694" max="1694" customWidth="1" width="11.5703125"/>
    <col min="1695" max="1695" customWidth="1" width="11.5703125"/>
    <col min="1696" max="1696" customWidth="1" width="11.5703125"/>
    <col min="1697" max="1697" customWidth="1" width="11.5703125"/>
    <col min="1698" max="1698" customWidth="1" width="11.5703125"/>
    <col min="1699" max="1699" customWidth="1" width="11.5703125"/>
    <col min="1700" max="1700" customWidth="1" width="11.5703125"/>
    <col min="1701" max="1701" customWidth="1" width="11.5703125"/>
    <col min="1702" max="1702" customWidth="1" width="11.5703125"/>
    <col min="1703" max="1703" customWidth="1" width="11.5703125"/>
    <col min="1704" max="1704" customWidth="1" width="11.5703125"/>
    <col min="1705" max="1705" customWidth="1" width="11.5703125"/>
    <col min="1706" max="1706" customWidth="1" width="11.5703125"/>
    <col min="1707" max="1707" customWidth="1" width="11.5703125"/>
    <col min="1708" max="1708" customWidth="1" width="11.5703125"/>
    <col min="1709" max="1709" customWidth="1" width="11.5703125"/>
    <col min="1710" max="1710" customWidth="1" width="11.5703125"/>
    <col min="1711" max="1711" customWidth="1" width="11.5703125"/>
    <col min="1712" max="1712" customWidth="1" width="11.5703125"/>
    <col min="1713" max="1713" customWidth="1" width="11.5703125"/>
    <col min="1714" max="1714" customWidth="1" width="11.5703125"/>
    <col min="1715" max="1715" customWidth="1" width="11.5703125"/>
    <col min="1716" max="1716" customWidth="1" width="11.5703125"/>
    <col min="1717" max="1717" customWidth="1" width="11.5703125"/>
    <col min="1718" max="1718" customWidth="1" width="11.5703125"/>
    <col min="1719" max="1719" customWidth="1" width="11.5703125"/>
    <col min="1720" max="1720" customWidth="1" width="11.5703125"/>
    <col min="1721" max="1721" customWidth="1" width="11.5703125"/>
    <col min="1722" max="1722" customWidth="1" width="11.5703125"/>
    <col min="1723" max="1723" customWidth="1" width="11.5703125"/>
    <col min="1724" max="1724" customWidth="1" width="11.5703125"/>
    <col min="1725" max="1725" customWidth="1" width="11.5703125"/>
    <col min="1726" max="1726" customWidth="1" width="11.5703125"/>
    <col min="1727" max="1727" customWidth="1" width="11.5703125"/>
    <col min="1728" max="1728" customWidth="1" width="11.5703125"/>
    <col min="1729" max="1729" customWidth="1" width="11.5703125"/>
    <col min="1730" max="1730" customWidth="1" width="11.5703125"/>
    <col min="1731" max="1731" customWidth="1" width="11.5703125"/>
    <col min="1732" max="1732" customWidth="1" width="11.5703125"/>
    <col min="1733" max="1733" customWidth="1" width="11.5703125"/>
    <col min="1734" max="1734" customWidth="1" width="11.5703125"/>
    <col min="1735" max="1735" customWidth="1" width="11.5703125"/>
    <col min="1736" max="1736" customWidth="1" width="11.5703125"/>
    <col min="1737" max="1737" customWidth="1" width="11.5703125"/>
    <col min="1738" max="1738" customWidth="1" width="11.5703125"/>
    <col min="1739" max="1739" customWidth="1" width="11.5703125"/>
    <col min="1740" max="1740" customWidth="1" width="11.5703125"/>
    <col min="1741" max="1741" customWidth="1" width="11.5703125"/>
    <col min="1742" max="1742" customWidth="1" width="11.5703125"/>
    <col min="1743" max="1743" customWidth="1" width="11.5703125"/>
    <col min="1744" max="1744" customWidth="1" width="11.5703125"/>
    <col min="1745" max="1745" customWidth="1" width="11.5703125"/>
    <col min="1746" max="1746" customWidth="1" width="11.5703125"/>
    <col min="1747" max="1747" customWidth="1" width="11.5703125"/>
    <col min="1748" max="1748" customWidth="1" width="11.5703125"/>
    <col min="1749" max="1749" customWidth="1" width="11.5703125"/>
    <col min="1750" max="1750" customWidth="1" width="11.5703125"/>
    <col min="1751" max="1751" customWidth="1" width="11.5703125"/>
    <col min="1752" max="1752" customWidth="1" width="11.5703125"/>
    <col min="1753" max="1753" customWidth="1" width="11.5703125"/>
    <col min="1754" max="1754" customWidth="1" width="11.5703125"/>
    <col min="1755" max="1755" customWidth="1" width="11.5703125"/>
    <col min="1756" max="1756" customWidth="1" width="11.5703125"/>
    <col min="1757" max="1757" customWidth="1" width="11.5703125"/>
    <col min="1758" max="1758" customWidth="1" width="11.5703125"/>
    <col min="1759" max="1759" customWidth="1" width="11.5703125"/>
    <col min="1760" max="1760" customWidth="1" width="11.5703125"/>
    <col min="1761" max="1761" customWidth="1" width="11.5703125"/>
    <col min="1762" max="1762" customWidth="1" width="11.5703125"/>
    <col min="1763" max="1763" customWidth="1" width="11.5703125"/>
    <col min="1764" max="1764" customWidth="1" width="11.5703125"/>
    <col min="1765" max="1765" customWidth="1" width="11.5703125"/>
    <col min="1766" max="1766" customWidth="1" width="11.5703125"/>
    <col min="1767" max="1767" customWidth="1" width="11.5703125"/>
    <col min="1768" max="1768" customWidth="1" width="11.5703125"/>
    <col min="1769" max="1769" customWidth="1" width="11.5703125"/>
    <col min="1770" max="1770" customWidth="1" width="11.5703125"/>
    <col min="1771" max="1771" customWidth="1" width="11.5703125"/>
    <col min="1772" max="1772" customWidth="1" width="11.5703125"/>
    <col min="1773" max="1773" customWidth="1" width="11.5703125"/>
    <col min="1774" max="1774" customWidth="1" width="11.5703125"/>
    <col min="1775" max="1775" customWidth="1" width="11.5703125"/>
    <col min="1776" max="1776" customWidth="1" width="11.5703125"/>
    <col min="1777" max="1777" customWidth="1" width="11.5703125"/>
    <col min="1778" max="1778" customWidth="1" width="11.5703125"/>
    <col min="1779" max="1779" customWidth="1" width="11.5703125"/>
    <col min="1780" max="1780" customWidth="1" width="11.5703125"/>
    <col min="1781" max="1781" customWidth="1" width="11.5703125"/>
    <col min="1782" max="1782" customWidth="1" width="11.5703125"/>
    <col min="1783" max="1783" customWidth="1" width="11.5703125"/>
    <col min="1784" max="1784" customWidth="1" width="11.5703125"/>
    <col min="1785" max="1785" customWidth="1" width="11.5703125"/>
    <col min="1786" max="1786" customWidth="1" width="11.5703125"/>
    <col min="1787" max="1787" customWidth="1" width="11.5703125"/>
    <col min="1788" max="1788" customWidth="1" width="11.5703125"/>
    <col min="1789" max="1789" customWidth="1" width="11.5703125"/>
    <col min="1790" max="1790" customWidth="1" width="11.5703125"/>
    <col min="1791" max="1791" customWidth="1" width="11.5703125"/>
    <col min="1792" max="1792" customWidth="1" width="11.5703125"/>
    <col min="1793" max="1793" customWidth="1" width="11.5703125"/>
    <col min="1794" max="1794" customWidth="1" width="11.5703125"/>
    <col min="1795" max="1795" customWidth="1" width="11.5703125"/>
    <col min="1796" max="1796" customWidth="1" width="11.5703125"/>
    <col min="1797" max="1797" customWidth="1" width="11.5703125"/>
    <col min="1798" max="1798" customWidth="1" width="11.5703125"/>
    <col min="1799" max="1799" customWidth="1" width="11.5703125"/>
    <col min="1800" max="1800" customWidth="1" width="11.5703125"/>
    <col min="1801" max="1801" customWidth="1" width="11.5703125"/>
    <col min="1802" max="1802" customWidth="1" width="11.5703125"/>
    <col min="1803" max="1803" customWidth="1" width="11.5703125"/>
    <col min="1804" max="1804" customWidth="1" width="11.5703125"/>
    <col min="1805" max="1805" customWidth="1" width="11.5703125"/>
    <col min="1806" max="1806" customWidth="1" width="11.5703125"/>
    <col min="1807" max="1807" customWidth="1" width="11.5703125"/>
    <col min="1808" max="1808" customWidth="1" width="11.5703125"/>
    <col min="1809" max="1809" customWidth="1" width="11.5703125"/>
    <col min="1810" max="1810" customWidth="1" width="11.5703125"/>
    <col min="1811" max="1811" customWidth="1" width="11.5703125"/>
    <col min="1812" max="1812" customWidth="1" width="11.5703125"/>
    <col min="1813" max="1813" customWidth="1" width="11.5703125"/>
    <col min="1814" max="1814" customWidth="1" width="11.5703125"/>
    <col min="1815" max="1815" customWidth="1" width="11.5703125"/>
    <col min="1816" max="1816" customWidth="1" width="11.5703125"/>
    <col min="1817" max="1817" customWidth="1" width="11.5703125"/>
    <col min="1818" max="1818" customWidth="1" width="11.5703125"/>
    <col min="1819" max="1819" customWidth="1" width="11.5703125"/>
    <col min="1820" max="1820" customWidth="1" width="11.5703125"/>
    <col min="1821" max="1821" customWidth="1" width="11.5703125"/>
    <col min="1822" max="1822" customWidth="1" width="11.5703125"/>
    <col min="1823" max="1823" customWidth="1" width="11.5703125"/>
    <col min="1824" max="1824" customWidth="1" width="11.5703125"/>
    <col min="1825" max="1825" customWidth="1" width="11.5703125"/>
    <col min="1826" max="1826" customWidth="1" width="11.5703125"/>
    <col min="1827" max="1827" customWidth="1" width="11.5703125"/>
    <col min="1828" max="1828" customWidth="1" width="11.5703125"/>
    <col min="1829" max="1829" customWidth="1" width="11.5703125"/>
    <col min="1830" max="1830" customWidth="1" width="11.5703125"/>
    <col min="1831" max="1831" customWidth="1" width="11.5703125"/>
    <col min="1832" max="1832" customWidth="1" width="11.5703125"/>
    <col min="1833" max="1833" customWidth="1" width="11.5703125"/>
    <col min="1834" max="1834" customWidth="1" width="11.5703125"/>
    <col min="1835" max="1835" customWidth="1" width="11.5703125"/>
    <col min="1836" max="1836" customWidth="1" width="11.5703125"/>
    <col min="1837" max="1837" customWidth="1" width="11.5703125"/>
    <col min="1838" max="1838" customWidth="1" width="11.5703125"/>
    <col min="1839" max="1839" customWidth="1" width="11.5703125"/>
    <col min="1840" max="1840" customWidth="1" width="11.5703125"/>
    <col min="1841" max="1841" customWidth="1" width="11.5703125"/>
    <col min="1842" max="1842" customWidth="1" width="11.5703125"/>
    <col min="1843" max="1843" customWidth="1" width="11.5703125"/>
    <col min="1844" max="1844" customWidth="1" width="11.5703125"/>
    <col min="1845" max="1845" customWidth="1" width="11.5703125"/>
    <col min="1846" max="1846" customWidth="1" width="11.5703125"/>
    <col min="1847" max="1847" customWidth="1" width="11.5703125"/>
    <col min="1848" max="1848" customWidth="1" width="11.5703125"/>
    <col min="1849" max="1849" customWidth="1" width="11.5703125"/>
    <col min="1850" max="1850" customWidth="1" width="11.5703125"/>
    <col min="1851" max="1851" customWidth="1" width="11.5703125"/>
    <col min="1852" max="1852" customWidth="1" width="11.5703125"/>
    <col min="1853" max="1853" customWidth="1" width="11.5703125"/>
    <col min="1854" max="1854" customWidth="1" width="11.5703125"/>
    <col min="1855" max="1855" customWidth="1" width="11.5703125"/>
    <col min="1856" max="1856" customWidth="1" width="11.5703125"/>
    <col min="1857" max="1857" customWidth="1" width="11.5703125"/>
    <col min="1858" max="1858" customWidth="1" width="11.5703125"/>
    <col min="1859" max="1859" customWidth="1" width="11.5703125"/>
    <col min="1860" max="1860" customWidth="1" width="11.5703125"/>
    <col min="1861" max="1861" customWidth="1" width="11.5703125"/>
    <col min="1862" max="1862" customWidth="1" width="11.5703125"/>
    <col min="1863" max="1863" customWidth="1" width="11.5703125"/>
    <col min="1864" max="1864" customWidth="1" width="11.5703125"/>
    <col min="1865" max="1865" customWidth="1" width="11.5703125"/>
    <col min="1866" max="1866" customWidth="1" width="11.5703125"/>
    <col min="1867" max="1867" customWidth="1" width="11.5703125"/>
    <col min="1868" max="1868" customWidth="1" width="11.5703125"/>
    <col min="1869" max="1869" customWidth="1" width="11.5703125"/>
    <col min="1870" max="1870" customWidth="1" width="11.5703125"/>
    <col min="1871" max="1871" customWidth="1" width="11.5703125"/>
    <col min="1872" max="1872" customWidth="1" width="11.5703125"/>
    <col min="1873" max="1873" customWidth="1" width="11.5703125"/>
    <col min="1874" max="1874" customWidth="1" width="11.5703125"/>
    <col min="1875" max="1875" customWidth="1" width="11.5703125"/>
    <col min="1876" max="1876" customWidth="1" width="11.5703125"/>
    <col min="1877" max="1877" customWidth="1" width="11.5703125"/>
    <col min="1878" max="1878" customWidth="1" width="11.5703125"/>
    <col min="1879" max="1879" customWidth="1" width="11.5703125"/>
    <col min="1880" max="1880" customWidth="1" width="11.5703125"/>
    <col min="1881" max="1881" customWidth="1" width="11.5703125"/>
    <col min="1882" max="1882" customWidth="1" width="11.5703125"/>
    <col min="1883" max="1883" customWidth="1" width="11.5703125"/>
    <col min="1884" max="1884" customWidth="1" width="11.5703125"/>
    <col min="1885" max="1885" customWidth="1" width="11.5703125"/>
    <col min="1886" max="1886" customWidth="1" width="11.5703125"/>
    <col min="1887" max="1887" customWidth="1" width="11.5703125"/>
    <col min="1888" max="1888" customWidth="1" width="11.5703125"/>
    <col min="1889" max="1889" customWidth="1" width="11.5703125"/>
    <col min="1890" max="1890" customWidth="1" width="11.5703125"/>
    <col min="1891" max="1891" customWidth="1" width="11.5703125"/>
    <col min="1892" max="1892" customWidth="1" width="11.5703125"/>
    <col min="1893" max="1893" customWidth="1" width="11.5703125"/>
    <col min="1894" max="1894" customWidth="1" width="11.5703125"/>
    <col min="1895" max="1895" customWidth="1" width="11.5703125"/>
    <col min="1896" max="1896" customWidth="1" width="11.5703125"/>
    <col min="1897" max="1897" customWidth="1" width="11.5703125"/>
    <col min="1898" max="1898" customWidth="1" width="11.5703125"/>
    <col min="1899" max="1899" customWidth="1" width="11.5703125"/>
    <col min="1900" max="1900" customWidth="1" width="11.5703125"/>
    <col min="1901" max="1901" customWidth="1" width="11.5703125"/>
    <col min="1902" max="1902" customWidth="1" width="11.5703125"/>
    <col min="1903" max="1903" customWidth="1" width="11.5703125"/>
    <col min="1904" max="1904" customWidth="1" width="11.5703125"/>
    <col min="1905" max="1905" customWidth="1" width="11.5703125"/>
    <col min="1906" max="1906" customWidth="1" width="11.5703125"/>
    <col min="1907" max="1907" customWidth="1" width="11.5703125"/>
    <col min="1908" max="1908" customWidth="1" width="11.5703125"/>
    <col min="1909" max="1909" customWidth="1" width="11.5703125"/>
    <col min="1910" max="1910" customWidth="1" width="11.5703125"/>
    <col min="1911" max="1911" customWidth="1" width="11.5703125"/>
    <col min="1912" max="1912" customWidth="1" width="11.5703125"/>
    <col min="1913" max="1913" customWidth="1" width="11.5703125"/>
    <col min="1914" max="1914" customWidth="1" width="11.5703125"/>
    <col min="1915" max="1915" customWidth="1" width="11.5703125"/>
    <col min="1916" max="1916" customWidth="1" width="11.5703125"/>
    <col min="1917" max="1917" customWidth="1" width="11.5703125"/>
    <col min="1918" max="1918" customWidth="1" width="11.5703125"/>
    <col min="1919" max="1919" customWidth="1" width="11.5703125"/>
    <col min="1920" max="1920" customWidth="1" width="11.5703125"/>
    <col min="1921" max="1921" customWidth="1" width="11.5703125"/>
    <col min="1922" max="1922" customWidth="1" width="11.5703125"/>
    <col min="1923" max="1923" customWidth="1" width="11.5703125"/>
    <col min="1924" max="1924" customWidth="1" width="11.5703125"/>
    <col min="1925" max="1925" customWidth="1" width="11.5703125"/>
    <col min="1926" max="1926" customWidth="1" width="11.5703125"/>
    <col min="1927" max="1927" customWidth="1" width="11.5703125"/>
    <col min="1928" max="1928" customWidth="1" width="11.5703125"/>
    <col min="1929" max="1929" customWidth="1" width="11.5703125"/>
    <col min="1930" max="1930" customWidth="1" width="11.5703125"/>
    <col min="1931" max="1931" customWidth="1" width="11.5703125"/>
    <col min="1932" max="1932" customWidth="1" width="11.5703125"/>
    <col min="1933" max="1933" customWidth="1" width="11.5703125"/>
    <col min="1934" max="1934" customWidth="1" width="11.5703125"/>
    <col min="1935" max="1935" customWidth="1" width="11.5703125"/>
    <col min="1936" max="1936" customWidth="1" width="11.5703125"/>
    <col min="1937" max="1937" customWidth="1" width="11.5703125"/>
    <col min="1938" max="1938" customWidth="1" width="11.5703125"/>
    <col min="1939" max="1939" customWidth="1" width="11.5703125"/>
    <col min="1940" max="1940" customWidth="1" width="11.5703125"/>
    <col min="1941" max="1941" customWidth="1" width="11.5703125"/>
    <col min="1942" max="1942" customWidth="1" width="11.5703125"/>
    <col min="1943" max="1943" customWidth="1" width="11.5703125"/>
    <col min="1944" max="1944" customWidth="1" width="11.5703125"/>
    <col min="1945" max="1945" customWidth="1" width="11.5703125"/>
    <col min="1946" max="1946" customWidth="1" width="11.5703125"/>
    <col min="1947" max="1947" customWidth="1" width="11.5703125"/>
    <col min="1948" max="1948" customWidth="1" width="11.5703125"/>
    <col min="1949" max="1949" customWidth="1" width="11.5703125"/>
    <col min="1950" max="1950" customWidth="1" width="11.5703125"/>
    <col min="1951" max="1951" customWidth="1" width="11.5703125"/>
    <col min="1952" max="1952" customWidth="1" width="11.5703125"/>
    <col min="1953" max="1953" customWidth="1" width="11.5703125"/>
    <col min="1954" max="1954" customWidth="1" width="11.5703125"/>
    <col min="1955" max="1955" customWidth="1" width="11.5703125"/>
    <col min="1956" max="1956" customWidth="1" width="11.5703125"/>
    <col min="1957" max="1957" customWidth="1" width="11.5703125"/>
    <col min="1958" max="1958" customWidth="1" width="11.5703125"/>
    <col min="1959" max="1959" customWidth="1" width="11.5703125"/>
    <col min="1960" max="1960" customWidth="1" width="11.5703125"/>
    <col min="1961" max="1961" customWidth="1" width="11.5703125"/>
    <col min="1962" max="1962" customWidth="1" width="11.5703125"/>
    <col min="1963" max="1963" customWidth="1" width="11.5703125"/>
    <col min="1964" max="1964" customWidth="1" width="11.5703125"/>
    <col min="1965" max="1965" customWidth="1" width="11.5703125"/>
    <col min="1966" max="1966" customWidth="1" width="11.5703125"/>
    <col min="1967" max="1967" customWidth="1" width="11.5703125"/>
    <col min="1968" max="1968" customWidth="1" width="11.5703125"/>
    <col min="1969" max="1969" customWidth="1" width="11.5703125"/>
    <col min="1970" max="1970" customWidth="1" width="11.5703125"/>
    <col min="1971" max="1971" customWidth="1" width="11.5703125"/>
    <col min="1972" max="1972" customWidth="1" width="11.5703125"/>
    <col min="1973" max="1973" customWidth="1" width="11.5703125"/>
    <col min="1974" max="1974" customWidth="1" width="11.5703125"/>
    <col min="1975" max="1975" customWidth="1" width="11.5703125"/>
    <col min="1976" max="1976" customWidth="1" width="11.5703125"/>
    <col min="1977" max="1977" customWidth="1" width="11.5703125"/>
    <col min="1978" max="1978" customWidth="1" width="11.5703125"/>
    <col min="1979" max="1979" customWidth="1" width="11.5703125"/>
    <col min="1980" max="1980" customWidth="1" width="11.5703125"/>
    <col min="1981" max="1981" customWidth="1" width="11.5703125"/>
    <col min="1982" max="1982" customWidth="1" width="11.5703125"/>
    <col min="1983" max="1983" customWidth="1" width="11.5703125"/>
    <col min="1984" max="1984" customWidth="1" width="11.5703125"/>
    <col min="1985" max="1985" customWidth="1" width="11.5703125"/>
    <col min="1986" max="1986" customWidth="1" width="11.5703125"/>
    <col min="1987" max="1987" customWidth="1" width="11.5703125"/>
    <col min="1988" max="1988" customWidth="1" width="11.5703125"/>
    <col min="1989" max="1989" customWidth="1" width="11.5703125"/>
    <col min="1990" max="1990" customWidth="1" width="11.5703125"/>
    <col min="1991" max="1991" customWidth="1" width="11.5703125"/>
    <col min="1992" max="1992" customWidth="1" width="11.5703125"/>
    <col min="1993" max="1993" customWidth="1" width="11.5703125"/>
    <col min="1994" max="1994" customWidth="1" width="11.5703125"/>
    <col min="1995" max="1995" customWidth="1" width="11.5703125"/>
    <col min="1996" max="1996" customWidth="1" width="11.5703125"/>
    <col min="1997" max="1997" customWidth="1" width="11.5703125"/>
    <col min="1998" max="1998" customWidth="1" width="11.5703125"/>
    <col min="1999" max="1999" customWidth="1" width="11.5703125"/>
    <col min="2000" max="2000" customWidth="1" width="11.5703125"/>
    <col min="2001" max="2001" customWidth="1" width="11.5703125"/>
    <col min="2002" max="2002" customWidth="1" width="11.5703125"/>
    <col min="2003" max="2003" customWidth="1" width="11.5703125"/>
    <col min="2004" max="2004" customWidth="1" width="11.5703125"/>
    <col min="2005" max="2005" customWidth="1" width="11.5703125"/>
    <col min="2006" max="2006" customWidth="1" width="11.5703125"/>
    <col min="2007" max="2007" customWidth="1" width="11.5703125"/>
    <col min="2008" max="2008" customWidth="1" width="11.5703125"/>
    <col min="2009" max="2009" customWidth="1" width="11.5703125"/>
    <col min="2010" max="2010" customWidth="1" width="11.5703125"/>
    <col min="2011" max="2011" customWidth="1" width="11.5703125"/>
    <col min="2012" max="2012" customWidth="1" width="11.5703125"/>
    <col min="2013" max="2013" customWidth="1" width="11.5703125"/>
    <col min="2014" max="2014" customWidth="1" width="11.5703125"/>
    <col min="2015" max="2015" customWidth="1" width="11.5703125"/>
    <col min="2016" max="2016" customWidth="1" width="11.5703125"/>
    <col min="2017" max="2017" customWidth="1" width="11.5703125"/>
    <col min="2018" max="2018" customWidth="1" width="11.5703125"/>
    <col min="2019" max="2019" customWidth="1" width="11.5703125"/>
    <col min="2020" max="2020" customWidth="1" width="11.5703125"/>
    <col min="2021" max="2021" customWidth="1" width="11.5703125"/>
    <col min="2022" max="2022" customWidth="1" width="11.5703125"/>
    <col min="2023" max="2023" customWidth="1" width="11.5703125"/>
    <col min="2024" max="2024" customWidth="1" width="11.5703125"/>
    <col min="2025" max="2025" customWidth="1" width="11.5703125"/>
    <col min="2026" max="2026" customWidth="1" width="11.5703125"/>
    <col min="2027" max="2027" customWidth="1" width="11.5703125"/>
    <col min="2028" max="2028" customWidth="1" width="11.5703125"/>
    <col min="2029" max="2029" customWidth="1" width="11.5703125"/>
    <col min="2030" max="2030" customWidth="1" width="11.5703125"/>
    <col min="2031" max="2031" customWidth="1" width="11.5703125"/>
    <col min="2032" max="2032" customWidth="1" width="11.5703125"/>
    <col min="2033" max="2033" customWidth="1" width="11.5703125"/>
    <col min="2034" max="2034" customWidth="1" width="11.5703125"/>
    <col min="2035" max="2035" customWidth="1" width="11.5703125"/>
    <col min="2036" max="2036" customWidth="1" width="11.5703125"/>
    <col min="2037" max="2037" customWidth="1" width="11.5703125"/>
    <col min="2038" max="2038" customWidth="1" width="11.5703125"/>
    <col min="2039" max="2039" customWidth="1" width="11.5703125"/>
    <col min="2040" max="2040" customWidth="1" width="11.5703125"/>
    <col min="2041" max="2041" customWidth="1" width="11.5703125"/>
    <col min="2042" max="2042" customWidth="1" width="11.5703125"/>
    <col min="2043" max="2043" customWidth="1" width="11.5703125"/>
    <col min="2044" max="2044" customWidth="1" width="11.5703125"/>
    <col min="2045" max="2045" customWidth="1" width="11.5703125"/>
    <col min="2046" max="2046" customWidth="1" width="11.5703125"/>
    <col min="2047" max="2047" customWidth="1" width="11.5703125"/>
    <col min="2048" max="2048" customWidth="1" width="11.5703125"/>
    <col min="2049" max="2049" customWidth="1" width="11.5703125"/>
    <col min="2050" max="2050" customWidth="1" width="11.5703125"/>
    <col min="2051" max="2051" customWidth="1" width="11.5703125"/>
    <col min="2052" max="2052" customWidth="1" width="11.5703125"/>
    <col min="2053" max="2053" customWidth="1" width="11.5703125"/>
    <col min="2054" max="2054" customWidth="1" width="11.5703125"/>
    <col min="2055" max="2055" customWidth="1" width="11.5703125"/>
    <col min="2056" max="2056" customWidth="1" width="11.5703125"/>
    <col min="2057" max="2057" customWidth="1" width="11.5703125"/>
    <col min="2058" max="2058" customWidth="1" width="11.5703125"/>
    <col min="2059" max="2059" customWidth="1" width="11.5703125"/>
    <col min="2060" max="2060" customWidth="1" width="11.5703125"/>
    <col min="2061" max="2061" customWidth="1" width="11.5703125"/>
    <col min="2062" max="2062" customWidth="1" width="11.5703125"/>
    <col min="2063" max="2063" customWidth="1" width="11.5703125"/>
    <col min="2064" max="2064" customWidth="1" width="11.5703125"/>
    <col min="2065" max="2065" customWidth="1" width="11.5703125"/>
    <col min="2066" max="2066" customWidth="1" width="11.5703125"/>
    <col min="2067" max="2067" customWidth="1" width="11.5703125"/>
    <col min="2068" max="2068" customWidth="1" width="11.5703125"/>
    <col min="2069" max="2069" customWidth="1" width="11.5703125"/>
    <col min="2070" max="2070" customWidth="1" width="11.5703125"/>
    <col min="2071" max="2071" customWidth="1" width="11.5703125"/>
    <col min="2072" max="2072" customWidth="1" width="11.5703125"/>
    <col min="2073" max="2073" customWidth="1" width="11.5703125"/>
    <col min="2074" max="2074" customWidth="1" width="11.5703125"/>
    <col min="2075" max="2075" customWidth="1" width="11.5703125"/>
    <col min="2076" max="2076" customWidth="1" width="11.5703125"/>
    <col min="2077" max="2077" customWidth="1" width="11.5703125"/>
    <col min="2078" max="2078" customWidth="1" width="11.5703125"/>
    <col min="2079" max="2079" customWidth="1" width="11.5703125"/>
    <col min="2080" max="2080" customWidth="1" width="11.5703125"/>
    <col min="2081" max="2081" customWidth="1" width="11.5703125"/>
    <col min="2082" max="2082" customWidth="1" width="11.5703125"/>
    <col min="2083" max="2083" customWidth="1" width="11.5703125"/>
    <col min="2084" max="2084" customWidth="1" width="11.5703125"/>
    <col min="2085" max="2085" customWidth="1" width="11.5703125"/>
    <col min="2086" max="2086" customWidth="1" width="11.5703125"/>
    <col min="2087" max="2087" customWidth="1" width="11.5703125"/>
    <col min="2088" max="2088" customWidth="1" width="11.5703125"/>
    <col min="2089" max="2089" customWidth="1" width="11.5703125"/>
    <col min="2090" max="2090" customWidth="1" width="11.5703125"/>
    <col min="2091" max="2091" customWidth="1" width="11.5703125"/>
    <col min="2092" max="2092" customWidth="1" width="11.5703125"/>
    <col min="2093" max="2093" customWidth="1" width="11.5703125"/>
    <col min="2094" max="2094" customWidth="1" width="11.5703125"/>
    <col min="2095" max="2095" customWidth="1" width="11.5703125"/>
    <col min="2096" max="2096" customWidth="1" width="11.5703125"/>
    <col min="2097" max="2097" customWidth="1" width="11.5703125"/>
    <col min="2098" max="2098" customWidth="1" width="11.5703125"/>
    <col min="2099" max="2099" customWidth="1" width="11.5703125"/>
    <col min="2100" max="2100" customWidth="1" width="11.5703125"/>
    <col min="2101" max="2101" customWidth="1" width="11.5703125"/>
    <col min="2102" max="2102" customWidth="1" width="11.5703125"/>
    <col min="2103" max="2103" customWidth="1" width="11.5703125"/>
    <col min="2104" max="2104" customWidth="1" width="11.5703125"/>
    <col min="2105" max="2105" customWidth="1" width="11.5703125"/>
    <col min="2106" max="2106" customWidth="1" width="11.5703125"/>
    <col min="2107" max="2107" customWidth="1" width="11.5703125"/>
    <col min="2108" max="2108" customWidth="1" width="11.5703125"/>
    <col min="2109" max="2109" customWidth="1" width="11.5703125"/>
    <col min="2110" max="2110" customWidth="1" width="11.5703125"/>
    <col min="2111" max="2111" customWidth="1" width="11.5703125"/>
    <col min="2112" max="2112" customWidth="1" width="11.5703125"/>
    <col min="2113" max="2113" customWidth="1" width="11.5703125"/>
    <col min="2114" max="2114" customWidth="1" width="11.5703125"/>
    <col min="2115" max="2115" customWidth="1" width="11.5703125"/>
    <col min="2116" max="2116" customWidth="1" width="11.5703125"/>
    <col min="2117" max="2117" customWidth="1" width="11.5703125"/>
    <col min="2118" max="2118" customWidth="1" width="11.5703125"/>
    <col min="2119" max="2119" customWidth="1" width="11.5703125"/>
    <col min="2120" max="2120" customWidth="1" width="11.5703125"/>
    <col min="2121" max="2121" customWidth="1" width="11.5703125"/>
    <col min="2122" max="2122" customWidth="1" width="11.5703125"/>
    <col min="2123" max="2123" customWidth="1" width="11.5703125"/>
    <col min="2124" max="2124" customWidth="1" width="11.5703125"/>
    <col min="2125" max="2125" customWidth="1" width="11.5703125"/>
    <col min="2126" max="2126" customWidth="1" width="11.5703125"/>
    <col min="2127" max="2127" customWidth="1" width="11.5703125"/>
    <col min="2128" max="2128" customWidth="1" width="11.5703125"/>
    <col min="2129" max="2129" customWidth="1" width="11.5703125"/>
    <col min="2130" max="2130" customWidth="1" width="11.5703125"/>
    <col min="2131" max="2131" customWidth="1" width="11.5703125"/>
    <col min="2132" max="2132" customWidth="1" width="11.5703125"/>
    <col min="2133" max="2133" customWidth="1" width="11.5703125"/>
    <col min="2134" max="2134" customWidth="1" width="11.5703125"/>
    <col min="2135" max="2135" customWidth="1" width="11.5703125"/>
    <col min="2136" max="2136" customWidth="1" width="11.5703125"/>
    <col min="2137" max="2137" customWidth="1" width="11.5703125"/>
    <col min="2138" max="2138" customWidth="1" width="11.5703125"/>
    <col min="2139" max="2139" customWidth="1" width="11.5703125"/>
    <col min="2140" max="2140" customWidth="1" width="11.5703125"/>
    <col min="2141" max="2141" customWidth="1" width="11.5703125"/>
    <col min="2142" max="2142" customWidth="1" width="11.5703125"/>
    <col min="2143" max="2143" customWidth="1" width="11.5703125"/>
    <col min="2144" max="2144" customWidth="1" width="11.5703125"/>
    <col min="2145" max="2145" customWidth="1" width="11.5703125"/>
    <col min="2146" max="2146" customWidth="1" width="11.5703125"/>
    <col min="2147" max="2147" customWidth="1" width="11.5703125"/>
    <col min="2148" max="2148" customWidth="1" width="11.5703125"/>
    <col min="2149" max="2149" customWidth="1" width="11.5703125"/>
    <col min="2150" max="2150" customWidth="1" width="11.5703125"/>
    <col min="2151" max="2151" customWidth="1" width="11.5703125"/>
    <col min="2152" max="2152" customWidth="1" width="11.5703125"/>
    <col min="2153" max="2153" customWidth="1" width="11.5703125"/>
    <col min="2154" max="2154" customWidth="1" width="11.5703125"/>
    <col min="2155" max="2155" customWidth="1" width="11.5703125"/>
    <col min="2156" max="2156" customWidth="1" width="11.5703125"/>
    <col min="2157" max="2157" customWidth="1" width="11.5703125"/>
    <col min="2158" max="2158" customWidth="1" width="11.5703125"/>
    <col min="2159" max="2159" customWidth="1" width="11.5703125"/>
    <col min="2160" max="2160" customWidth="1" width="11.5703125"/>
    <col min="2161" max="2161" customWidth="1" width="11.5703125"/>
    <col min="2162" max="2162" customWidth="1" width="11.5703125"/>
    <col min="2163" max="2163" customWidth="1" width="11.5703125"/>
    <col min="2164" max="2164" customWidth="1" width="11.5703125"/>
    <col min="2165" max="2165" customWidth="1" width="11.5703125"/>
    <col min="2166" max="2166" customWidth="1" width="11.5703125"/>
    <col min="2167" max="2167" customWidth="1" width="11.5703125"/>
    <col min="2168" max="2168" customWidth="1" width="11.5703125"/>
    <col min="2169" max="2169" customWidth="1" width="11.5703125"/>
    <col min="2170" max="2170" customWidth="1" width="11.5703125"/>
    <col min="2171" max="2171" customWidth="1" width="11.5703125"/>
    <col min="2172" max="2172" customWidth="1" width="11.5703125"/>
    <col min="2173" max="2173" customWidth="1" width="11.5703125"/>
    <col min="2174" max="2174" customWidth="1" width="11.5703125"/>
    <col min="2175" max="2175" customWidth="1" width="11.5703125"/>
    <col min="2176" max="2176" customWidth="1" width="11.5703125"/>
    <col min="2177" max="2177" customWidth="1" width="11.5703125"/>
    <col min="2178" max="2178" customWidth="1" width="11.5703125"/>
    <col min="2179" max="2179" customWidth="1" width="11.5703125"/>
    <col min="2180" max="2180" customWidth="1" width="11.5703125"/>
    <col min="2181" max="2181" customWidth="1" width="11.5703125"/>
    <col min="2182" max="2182" customWidth="1" width="11.5703125"/>
    <col min="2183" max="2183" customWidth="1" width="11.5703125"/>
    <col min="2184" max="2184" customWidth="1" width="11.5703125"/>
    <col min="2185" max="2185" customWidth="1" width="11.5703125"/>
    <col min="2186" max="2186" customWidth="1" width="11.5703125"/>
    <col min="2187" max="2187" customWidth="1" width="11.5703125"/>
    <col min="2188" max="2188" customWidth="1" width="11.5703125"/>
    <col min="2189" max="2189" customWidth="1" width="11.5703125"/>
    <col min="2190" max="2190" customWidth="1" width="11.5703125"/>
    <col min="2191" max="2191" customWidth="1" width="11.5703125"/>
    <col min="2192" max="2192" customWidth="1" width="11.5703125"/>
    <col min="2193" max="2193" customWidth="1" width="11.5703125"/>
    <col min="2194" max="2194" customWidth="1" width="11.5703125"/>
    <col min="2195" max="2195" customWidth="1" width="11.5703125"/>
    <col min="2196" max="2196" customWidth="1" width="11.5703125"/>
    <col min="2197" max="2197" customWidth="1" width="11.5703125"/>
    <col min="2198" max="2198" customWidth="1" width="11.5703125"/>
    <col min="2199" max="2199" customWidth="1" width="11.5703125"/>
    <col min="2200" max="2200" customWidth="1" width="11.5703125"/>
    <col min="2201" max="2201" customWidth="1" width="11.5703125"/>
    <col min="2202" max="2202" customWidth="1" width="11.5703125"/>
    <col min="2203" max="2203" customWidth="1" width="11.5703125"/>
    <col min="2204" max="2204" customWidth="1" width="11.5703125"/>
    <col min="2205" max="2205" customWidth="1" width="11.5703125"/>
    <col min="2206" max="2206" customWidth="1" width="11.5703125"/>
    <col min="2207" max="2207" customWidth="1" width="11.5703125"/>
    <col min="2208" max="2208" customWidth="1" width="11.5703125"/>
    <col min="2209" max="2209" customWidth="1" width="11.5703125"/>
    <col min="2210" max="2210" customWidth="1" width="11.5703125"/>
    <col min="2211" max="2211" customWidth="1" width="11.5703125"/>
    <col min="2212" max="2212" customWidth="1" width="11.5703125"/>
    <col min="2213" max="2213" customWidth="1" width="11.5703125"/>
    <col min="2214" max="2214" customWidth="1" width="11.5703125"/>
    <col min="2215" max="2215" customWidth="1" width="11.5703125"/>
    <col min="2216" max="2216" customWidth="1" width="11.5703125"/>
    <col min="2217" max="2217" customWidth="1" width="11.5703125"/>
    <col min="2218" max="2218" customWidth="1" width="11.5703125"/>
    <col min="2219" max="2219" customWidth="1" width="11.5703125"/>
    <col min="2220" max="2220" customWidth="1" width="11.5703125"/>
    <col min="2221" max="2221" customWidth="1" width="11.5703125"/>
    <col min="2222" max="2222" customWidth="1" width="11.5703125"/>
    <col min="2223" max="2223" customWidth="1" width="11.5703125"/>
    <col min="2224" max="2224" customWidth="1" width="11.5703125"/>
    <col min="2225" max="2225" customWidth="1" width="11.5703125"/>
    <col min="2226" max="2226" customWidth="1" width="11.5703125"/>
    <col min="2227" max="2227" customWidth="1" width="11.5703125"/>
    <col min="2228" max="2228" customWidth="1" width="11.5703125"/>
    <col min="2229" max="2229" customWidth="1" width="11.5703125"/>
    <col min="2230" max="2230" customWidth="1" width="11.5703125"/>
    <col min="2231" max="2231" customWidth="1" width="11.5703125"/>
    <col min="2232" max="2232" customWidth="1" width="11.5703125"/>
    <col min="2233" max="2233" customWidth="1" width="11.5703125"/>
    <col min="2234" max="2234" customWidth="1" width="11.5703125"/>
    <col min="2235" max="2235" customWidth="1" width="11.5703125"/>
    <col min="2236" max="2236" customWidth="1" width="11.5703125"/>
    <col min="2237" max="2237" customWidth="1" width="11.5703125"/>
    <col min="2238" max="2238" customWidth="1" width="11.5703125"/>
    <col min="2239" max="2239" customWidth="1" width="11.5703125"/>
    <col min="2240" max="2240" customWidth="1" width="11.5703125"/>
    <col min="2241" max="2241" customWidth="1" width="11.5703125"/>
    <col min="2242" max="2242" customWidth="1" width="11.5703125"/>
    <col min="2243" max="2243" customWidth="1" width="11.5703125"/>
    <col min="2244" max="2244" customWidth="1" width="11.5703125"/>
    <col min="2245" max="2245" customWidth="1" width="11.5703125"/>
    <col min="2246" max="2246" customWidth="1" width="11.5703125"/>
    <col min="2247" max="2247" customWidth="1" width="11.5703125"/>
    <col min="2248" max="2248" customWidth="1" width="11.5703125"/>
    <col min="2249" max="2249" customWidth="1" width="11.5703125"/>
    <col min="2250" max="2250" customWidth="1" width="11.5703125"/>
    <col min="2251" max="2251" customWidth="1" width="11.5703125"/>
    <col min="2252" max="2252" customWidth="1" width="11.5703125"/>
    <col min="2253" max="2253" customWidth="1" width="11.5703125"/>
    <col min="2254" max="2254" customWidth="1" width="11.5703125"/>
    <col min="2255" max="2255" customWidth="1" width="11.5703125"/>
    <col min="2256" max="2256" customWidth="1" width="11.5703125"/>
    <col min="2257" max="2257" customWidth="1" width="11.5703125"/>
    <col min="2258" max="2258" customWidth="1" width="11.5703125"/>
    <col min="2259" max="2259" customWidth="1" width="11.5703125"/>
    <col min="2260" max="2260" customWidth="1" width="11.5703125"/>
    <col min="2261" max="2261" customWidth="1" width="11.5703125"/>
    <col min="2262" max="2262" customWidth="1" width="11.5703125"/>
    <col min="2263" max="2263" customWidth="1" width="11.5703125"/>
    <col min="2264" max="2264" customWidth="1" width="11.5703125"/>
    <col min="2265" max="2265" customWidth="1" width="11.5703125"/>
    <col min="2266" max="2266" customWidth="1" width="11.5703125"/>
    <col min="2267" max="2267" customWidth="1" width="11.5703125"/>
    <col min="2268" max="2268" customWidth="1" width="11.5703125"/>
    <col min="2269" max="2269" customWidth="1" width="11.5703125"/>
    <col min="2270" max="2270" customWidth="1" width="11.5703125"/>
    <col min="2271" max="2271" customWidth="1" width="11.5703125"/>
    <col min="2272" max="2272" customWidth="1" width="11.5703125"/>
    <col min="2273" max="2273" customWidth="1" width="11.5703125"/>
    <col min="2274" max="2274" customWidth="1" width="11.5703125"/>
    <col min="2275" max="2275" customWidth="1" width="11.5703125"/>
    <col min="2276" max="2276" customWidth="1" width="11.5703125"/>
    <col min="2277" max="2277" customWidth="1" width="11.5703125"/>
    <col min="2278" max="2278" customWidth="1" width="11.5703125"/>
    <col min="2279" max="2279" customWidth="1" width="11.5703125"/>
    <col min="2280" max="2280" customWidth="1" width="11.5703125"/>
    <col min="2281" max="2281" customWidth="1" width="11.5703125"/>
    <col min="2282" max="2282" customWidth="1" width="11.5703125"/>
    <col min="2283" max="2283" customWidth="1" width="11.5703125"/>
    <col min="2284" max="2284" customWidth="1" width="11.5703125"/>
    <col min="2285" max="2285" customWidth="1" width="11.5703125"/>
    <col min="2286" max="2286" customWidth="1" width="11.5703125"/>
    <col min="2287" max="2287" customWidth="1" width="11.5703125"/>
    <col min="2288" max="2288" customWidth="1" width="11.5703125"/>
    <col min="2289" max="2289" customWidth="1" width="11.5703125"/>
    <col min="2290" max="2290" customWidth="1" width="11.5703125"/>
    <col min="2291" max="2291" customWidth="1" width="11.5703125"/>
    <col min="2292" max="2292" customWidth="1" width="11.5703125"/>
    <col min="2293" max="2293" customWidth="1" width="11.5703125"/>
    <col min="2294" max="2294" customWidth="1" width="11.5703125"/>
    <col min="2295" max="2295" customWidth="1" width="11.5703125"/>
    <col min="2296" max="2296" customWidth="1" width="11.5703125"/>
    <col min="2297" max="2297" customWidth="1" width="11.5703125"/>
    <col min="2298" max="2298" customWidth="1" width="11.5703125"/>
    <col min="2299" max="2299" customWidth="1" width="11.5703125"/>
    <col min="2300" max="2300" customWidth="1" width="11.5703125"/>
    <col min="2301" max="2301" customWidth="1" width="11.5703125"/>
    <col min="2302" max="2302" customWidth="1" width="11.5703125"/>
    <col min="2303" max="2303" customWidth="1" width="11.5703125"/>
    <col min="2304" max="2304" customWidth="1" width="11.5703125"/>
    <col min="2305" max="2305" customWidth="1" width="11.5703125"/>
    <col min="2306" max="2306" customWidth="1" width="11.5703125"/>
    <col min="2307" max="2307" customWidth="1" width="11.5703125"/>
    <col min="2308" max="2308" customWidth="1" width="11.5703125"/>
    <col min="2309" max="2309" customWidth="1" width="11.5703125"/>
    <col min="2310" max="2310" customWidth="1" width="11.5703125"/>
    <col min="2311" max="2311" customWidth="1" width="11.5703125"/>
    <col min="2312" max="2312" customWidth="1" width="11.5703125"/>
    <col min="2313" max="2313" customWidth="1" width="11.5703125"/>
    <col min="2314" max="2314" customWidth="1" width="11.5703125"/>
    <col min="2315" max="2315" customWidth="1" width="11.5703125"/>
    <col min="2316" max="2316" customWidth="1" width="11.5703125"/>
    <col min="2317" max="2317" customWidth="1" width="11.5703125"/>
    <col min="2318" max="2318" customWidth="1" width="11.5703125"/>
    <col min="2319" max="2319" customWidth="1" width="11.5703125"/>
    <col min="2320" max="2320" customWidth="1" width="11.5703125"/>
    <col min="2321" max="2321" customWidth="1" width="11.5703125"/>
    <col min="2322" max="2322" customWidth="1" width="11.5703125"/>
    <col min="2323" max="2323" customWidth="1" width="11.5703125"/>
    <col min="2324" max="2324" customWidth="1" width="11.5703125"/>
    <col min="2325" max="2325" customWidth="1" width="11.5703125"/>
    <col min="2326" max="2326" customWidth="1" width="11.5703125"/>
    <col min="2327" max="2327" customWidth="1" width="11.5703125"/>
    <col min="2328" max="2328" customWidth="1" width="11.5703125"/>
    <col min="2329" max="2329" customWidth="1" width="11.5703125"/>
    <col min="2330" max="2330" customWidth="1" width="11.5703125"/>
    <col min="2331" max="2331" customWidth="1" width="11.5703125"/>
    <col min="2332" max="2332" customWidth="1" width="11.5703125"/>
    <col min="2333" max="2333" customWidth="1" width="11.5703125"/>
    <col min="2334" max="2334" customWidth="1" width="11.5703125"/>
    <col min="2335" max="2335" customWidth="1" width="11.5703125"/>
    <col min="2336" max="2336" customWidth="1" width="11.5703125"/>
    <col min="2337" max="2337" customWidth="1" width="11.5703125"/>
    <col min="2338" max="2338" customWidth="1" width="11.5703125"/>
    <col min="2339" max="2339" customWidth="1" width="11.5703125"/>
    <col min="2340" max="2340" customWidth="1" width="11.5703125"/>
    <col min="2341" max="2341" customWidth="1" width="11.5703125"/>
    <col min="2342" max="2342" customWidth="1" width="11.5703125"/>
    <col min="2343" max="2343" customWidth="1" width="11.5703125"/>
    <col min="2344" max="2344" customWidth="1" width="11.5703125"/>
    <col min="2345" max="2345" customWidth="1" width="11.5703125"/>
    <col min="2346" max="2346" customWidth="1" width="11.5703125"/>
    <col min="2347" max="2347" customWidth="1" width="11.5703125"/>
    <col min="2348" max="2348" customWidth="1" width="11.5703125"/>
    <col min="2349" max="2349" customWidth="1" width="11.5703125"/>
    <col min="2350" max="2350" customWidth="1" width="11.5703125"/>
    <col min="2351" max="2351" customWidth="1" width="11.5703125"/>
    <col min="2352" max="2352" customWidth="1" width="11.5703125"/>
    <col min="2353" max="2353" customWidth="1" width="11.5703125"/>
    <col min="2354" max="2354" customWidth="1" width="11.5703125"/>
    <col min="2355" max="2355" customWidth="1" width="11.5703125"/>
    <col min="2356" max="2356" customWidth="1" width="11.5703125"/>
    <col min="2357" max="2357" customWidth="1" width="11.5703125"/>
    <col min="2358" max="2358" customWidth="1" width="11.5703125"/>
    <col min="2359" max="2359" customWidth="1" width="11.5703125"/>
    <col min="2360" max="2360" customWidth="1" width="11.5703125"/>
    <col min="2361" max="2361" customWidth="1" width="11.5703125"/>
    <col min="2362" max="2362" customWidth="1" width="11.5703125"/>
    <col min="2363" max="2363" customWidth="1" width="11.5703125"/>
    <col min="2364" max="2364" customWidth="1" width="11.5703125"/>
    <col min="2365" max="2365" customWidth="1" width="11.5703125"/>
    <col min="2366" max="2366" customWidth="1" width="11.5703125"/>
    <col min="2367" max="2367" customWidth="1" width="11.5703125"/>
    <col min="2368" max="2368" customWidth="1" width="11.5703125"/>
    <col min="2369" max="2369" customWidth="1" width="11.5703125"/>
    <col min="2370" max="2370" customWidth="1" width="11.5703125"/>
    <col min="2371" max="2371" customWidth="1" width="11.5703125"/>
    <col min="2372" max="2372" customWidth="1" width="11.5703125"/>
    <col min="2373" max="2373" customWidth="1" width="11.5703125"/>
    <col min="2374" max="2374" customWidth="1" width="11.5703125"/>
    <col min="2375" max="2375" customWidth="1" width="11.5703125"/>
    <col min="2376" max="2376" customWidth="1" width="11.5703125"/>
    <col min="2377" max="2377" customWidth="1" width="11.5703125"/>
    <col min="2378" max="2378" customWidth="1" width="11.5703125"/>
    <col min="2379" max="2379" customWidth="1" width="11.5703125"/>
    <col min="2380" max="2380" customWidth="1" width="11.5703125"/>
    <col min="2381" max="2381" customWidth="1" width="11.5703125"/>
    <col min="2382" max="2382" customWidth="1" width="11.5703125"/>
    <col min="2383" max="2383" customWidth="1" width="11.5703125"/>
    <col min="2384" max="2384" customWidth="1" width="11.5703125"/>
    <col min="2385" max="2385" customWidth="1" width="11.5703125"/>
    <col min="2386" max="2386" customWidth="1" width="11.5703125"/>
    <col min="2387" max="2387" customWidth="1" width="11.5703125"/>
    <col min="2388" max="2388" customWidth="1" width="11.5703125"/>
    <col min="2389" max="2389" customWidth="1" width="11.5703125"/>
    <col min="2390" max="2390" customWidth="1" width="11.5703125"/>
    <col min="2391" max="2391" customWidth="1" width="11.5703125"/>
    <col min="2392" max="2392" customWidth="1" width="11.5703125"/>
    <col min="2393" max="2393" customWidth="1" width="11.5703125"/>
    <col min="2394" max="2394" customWidth="1" width="11.5703125"/>
    <col min="2395" max="2395" customWidth="1" width="11.5703125"/>
    <col min="2396" max="2396" customWidth="1" width="11.5703125"/>
    <col min="2397" max="2397" customWidth="1" width="11.5703125"/>
    <col min="2398" max="2398" customWidth="1" width="11.5703125"/>
    <col min="2399" max="2399" customWidth="1" width="11.5703125"/>
    <col min="2400" max="2400" customWidth="1" width="11.5703125"/>
    <col min="2401" max="2401" customWidth="1" width="11.5703125"/>
    <col min="2402" max="2402" customWidth="1" width="11.5703125"/>
    <col min="2403" max="2403" customWidth="1" width="11.5703125"/>
    <col min="2404" max="2404" customWidth="1" width="11.5703125"/>
    <col min="2405" max="2405" customWidth="1" width="11.5703125"/>
    <col min="2406" max="2406" customWidth="1" width="11.5703125"/>
    <col min="2407" max="2407" customWidth="1" width="11.5703125"/>
    <col min="2408" max="2408" customWidth="1" width="11.5703125"/>
    <col min="2409" max="2409" customWidth="1" width="11.5703125"/>
    <col min="2410" max="2410" customWidth="1" width="11.5703125"/>
    <col min="2411" max="2411" customWidth="1" width="11.5703125"/>
    <col min="2412" max="2412" customWidth="1" width="11.5703125"/>
    <col min="2413" max="2413" customWidth="1" width="11.5703125"/>
    <col min="2414" max="2414" customWidth="1" width="11.5703125"/>
    <col min="2415" max="2415" customWidth="1" width="11.5703125"/>
    <col min="2416" max="2416" customWidth="1" width="11.5703125"/>
    <col min="2417" max="2417" customWidth="1" width="11.5703125"/>
    <col min="2418" max="2418" customWidth="1" width="11.5703125"/>
    <col min="2419" max="2419" customWidth="1" width="11.5703125"/>
    <col min="2420" max="2420" customWidth="1" width="11.5703125"/>
    <col min="2421" max="2421" customWidth="1" width="11.5703125"/>
    <col min="2422" max="2422" customWidth="1" width="11.5703125"/>
    <col min="2423" max="2423" customWidth="1" width="11.5703125"/>
    <col min="2424" max="2424" customWidth="1" width="11.5703125"/>
    <col min="2425" max="2425" customWidth="1" width="11.5703125"/>
    <col min="2426" max="2426" customWidth="1" width="11.5703125"/>
    <col min="2427" max="2427" customWidth="1" width="11.5703125"/>
    <col min="2428" max="2428" customWidth="1" width="11.5703125"/>
    <col min="2429" max="2429" customWidth="1" width="11.5703125"/>
    <col min="2430" max="2430" customWidth="1" width="11.5703125"/>
    <col min="2431" max="2431" customWidth="1" width="11.5703125"/>
    <col min="2432" max="2432" customWidth="1" width="11.5703125"/>
    <col min="2433" max="2433" customWidth="1" width="11.5703125"/>
    <col min="2434" max="2434" customWidth="1" width="11.5703125"/>
    <col min="2435" max="2435" customWidth="1" width="11.5703125"/>
    <col min="2436" max="2436" customWidth="1" width="11.5703125"/>
    <col min="2437" max="2437" customWidth="1" width="11.5703125"/>
    <col min="2438" max="2438" customWidth="1" width="11.5703125"/>
    <col min="2439" max="2439" customWidth="1" width="11.5703125"/>
    <col min="2440" max="2440" customWidth="1" width="11.5703125"/>
    <col min="2441" max="2441" customWidth="1" width="11.5703125"/>
    <col min="2442" max="2442" customWidth="1" width="11.5703125"/>
    <col min="2443" max="2443" customWidth="1" width="11.5703125"/>
    <col min="2444" max="2444" customWidth="1" width="11.5703125"/>
    <col min="2445" max="2445" customWidth="1" width="11.5703125"/>
    <col min="2446" max="2446" customWidth="1" width="11.5703125"/>
    <col min="2447" max="2447" customWidth="1" width="11.5703125"/>
    <col min="2448" max="2448" customWidth="1" width="11.5703125"/>
    <col min="2449" max="2449" customWidth="1" width="11.5703125"/>
    <col min="2450" max="2450" customWidth="1" width="11.5703125"/>
    <col min="2451" max="2451" customWidth="1" width="11.5703125"/>
    <col min="2452" max="2452" customWidth="1" width="11.5703125"/>
    <col min="2453" max="2453" customWidth="1" width="11.5703125"/>
    <col min="2454" max="2454" customWidth="1" width="11.5703125"/>
    <col min="2455" max="2455" customWidth="1" width="11.5703125"/>
    <col min="2456" max="2456" customWidth="1" width="11.5703125"/>
    <col min="2457" max="2457" customWidth="1" width="11.5703125"/>
    <col min="2458" max="2458" customWidth="1" width="11.5703125"/>
    <col min="2459" max="2459" customWidth="1" width="11.5703125"/>
    <col min="2460" max="2460" customWidth="1" width="11.5703125"/>
    <col min="2461" max="2461" customWidth="1" width="11.5703125"/>
    <col min="2462" max="2462" customWidth="1" width="11.5703125"/>
    <col min="2463" max="2463" customWidth="1" width="11.5703125"/>
    <col min="2464" max="2464" customWidth="1" width="11.5703125"/>
    <col min="2465" max="2465" customWidth="1" width="11.5703125"/>
    <col min="2466" max="2466" customWidth="1" width="11.5703125"/>
    <col min="2467" max="2467" customWidth="1" width="11.5703125"/>
    <col min="2468" max="2468" customWidth="1" width="11.5703125"/>
    <col min="2469" max="2469" customWidth="1" width="11.5703125"/>
    <col min="2470" max="2470" customWidth="1" width="11.5703125"/>
    <col min="2471" max="2471" customWidth="1" width="11.5703125"/>
    <col min="2472" max="2472" customWidth="1" width="11.5703125"/>
    <col min="2473" max="2473" customWidth="1" width="11.5703125"/>
    <col min="2474" max="2474" customWidth="1" width="11.5703125"/>
    <col min="2475" max="2475" customWidth="1" width="11.5703125"/>
    <col min="2476" max="2476" customWidth="1" width="11.5703125"/>
    <col min="2477" max="2477" customWidth="1" width="11.5703125"/>
    <col min="2478" max="2478" customWidth="1" width="11.5703125"/>
    <col min="2479" max="2479" customWidth="1" width="11.5703125"/>
    <col min="2480" max="2480" customWidth="1" width="11.5703125"/>
    <col min="2481" max="2481" customWidth="1" width="11.5703125"/>
    <col min="2482" max="2482" customWidth="1" width="11.5703125"/>
    <col min="2483" max="2483" customWidth="1" width="11.5703125"/>
    <col min="2484" max="2484" customWidth="1" width="11.5703125"/>
    <col min="2485" max="2485" customWidth="1" width="11.5703125"/>
    <col min="2486" max="2486" customWidth="1" width="11.5703125"/>
    <col min="2487" max="2487" customWidth="1" width="11.5703125"/>
    <col min="2488" max="2488" customWidth="1" width="11.5703125"/>
    <col min="2489" max="2489" customWidth="1" width="11.5703125"/>
    <col min="2490" max="2490" customWidth="1" width="11.5703125"/>
    <col min="2491" max="2491" customWidth="1" width="11.5703125"/>
    <col min="2492" max="2492" customWidth="1" width="11.5703125"/>
    <col min="2493" max="2493" customWidth="1" width="11.5703125"/>
    <col min="2494" max="2494" customWidth="1" width="11.5703125"/>
    <col min="2495" max="2495" customWidth="1" width="11.5703125"/>
    <col min="2496" max="2496" customWidth="1" width="11.5703125"/>
    <col min="2497" max="2497" customWidth="1" width="11.5703125"/>
    <col min="2498" max="2498" customWidth="1" width="11.5703125"/>
    <col min="2499" max="2499" customWidth="1" width="11.5703125"/>
    <col min="2500" max="2500" customWidth="1" width="11.5703125"/>
    <col min="2501" max="2501" customWidth="1" width="11.5703125"/>
    <col min="2502" max="2502" customWidth="1" width="11.5703125"/>
    <col min="2503" max="2503" customWidth="1" width="11.5703125"/>
    <col min="2504" max="2504" customWidth="1" width="11.5703125"/>
    <col min="2505" max="2505" customWidth="1" width="11.5703125"/>
    <col min="2506" max="2506" customWidth="1" width="11.5703125"/>
    <col min="2507" max="2507" customWidth="1" width="11.5703125"/>
    <col min="2508" max="2508" customWidth="1" width="11.5703125"/>
    <col min="2509" max="2509" customWidth="1" width="11.5703125"/>
    <col min="2510" max="2510" customWidth="1" width="11.5703125"/>
    <col min="2511" max="2511" customWidth="1" width="11.5703125"/>
    <col min="2512" max="2512" customWidth="1" width="11.5703125"/>
    <col min="2513" max="2513" customWidth="1" width="11.5703125"/>
    <col min="2514" max="2514" customWidth="1" width="11.5703125"/>
    <col min="2515" max="2515" customWidth="1" width="11.5703125"/>
    <col min="2516" max="2516" customWidth="1" width="11.5703125"/>
    <col min="2517" max="2517" customWidth="1" width="11.5703125"/>
    <col min="2518" max="2518" customWidth="1" width="11.5703125"/>
    <col min="2519" max="2519" customWidth="1" width="11.5703125"/>
    <col min="2520" max="2520" customWidth="1" width="11.5703125"/>
    <col min="2521" max="2521" customWidth="1" width="11.5703125"/>
    <col min="2522" max="2522" customWidth="1" width="11.5703125"/>
    <col min="2523" max="2523" customWidth="1" width="11.5703125"/>
    <col min="2524" max="2524" customWidth="1" width="11.5703125"/>
    <col min="2525" max="2525" customWidth="1" width="11.5703125"/>
    <col min="2526" max="2526" customWidth="1" width="11.5703125"/>
    <col min="2527" max="2527" customWidth="1" width="11.5703125"/>
    <col min="2528" max="2528" customWidth="1" width="11.5703125"/>
    <col min="2529" max="2529" customWidth="1" width="11.5703125"/>
    <col min="2530" max="2530" customWidth="1" width="11.5703125"/>
    <col min="2531" max="2531" customWidth="1" width="11.5703125"/>
    <col min="2532" max="2532" customWidth="1" width="11.5703125"/>
    <col min="2533" max="2533" customWidth="1" width="11.5703125"/>
    <col min="2534" max="2534" customWidth="1" width="11.5703125"/>
    <col min="2535" max="2535" customWidth="1" width="11.5703125"/>
    <col min="2536" max="2536" customWidth="1" width="11.5703125"/>
    <col min="2537" max="2537" customWidth="1" width="11.5703125"/>
    <col min="2538" max="2538" customWidth="1" width="11.5703125"/>
    <col min="2539" max="2539" customWidth="1" width="11.5703125"/>
    <col min="2540" max="2540" customWidth="1" width="11.5703125"/>
    <col min="2541" max="2541" customWidth="1" width="11.5703125"/>
    <col min="2542" max="2542" customWidth="1" width="11.5703125"/>
    <col min="2543" max="2543" customWidth="1" width="11.5703125"/>
    <col min="2544" max="2544" customWidth="1" width="11.5703125"/>
    <col min="2545" max="2545" customWidth="1" width="11.5703125"/>
    <col min="2546" max="2546" customWidth="1" width="11.5703125"/>
    <col min="2547" max="2547" customWidth="1" width="11.5703125"/>
    <col min="2548" max="2548" customWidth="1" width="11.5703125"/>
    <col min="2549" max="2549" customWidth="1" width="11.5703125"/>
    <col min="2550" max="2550" customWidth="1" width="11.5703125"/>
    <col min="2551" max="2551" customWidth="1" width="11.5703125"/>
    <col min="2552" max="2552" customWidth="1" width="11.5703125"/>
    <col min="2553" max="2553" customWidth="1" width="11.5703125"/>
    <col min="2554" max="2554" customWidth="1" width="11.5703125"/>
    <col min="2555" max="2555" customWidth="1" width="11.5703125"/>
    <col min="2556" max="2556" customWidth="1" width="11.5703125"/>
    <col min="2557" max="2557" customWidth="1" width="11.5703125"/>
    <col min="2558" max="2558" customWidth="1" width="11.5703125"/>
    <col min="2559" max="2559" customWidth="1" width="11.5703125"/>
    <col min="2560" max="2560" customWidth="1" width="11.5703125"/>
    <col min="2561" max="2561" customWidth="1" width="11.5703125"/>
    <col min="2562" max="2562" customWidth="1" width="11.5703125"/>
    <col min="2563" max="2563" customWidth="1" width="11.5703125"/>
    <col min="2564" max="2564" customWidth="1" width="11.5703125"/>
    <col min="2565" max="2565" customWidth="1" width="11.5703125"/>
    <col min="2566" max="2566" customWidth="1" width="11.5703125"/>
    <col min="2567" max="2567" customWidth="1" width="11.5703125"/>
    <col min="2568" max="2568" customWidth="1" width="11.5703125"/>
    <col min="2569" max="2569" customWidth="1" width="11.5703125"/>
    <col min="2570" max="2570" customWidth="1" width="11.5703125"/>
    <col min="2571" max="2571" customWidth="1" width="11.5703125"/>
    <col min="2572" max="2572" customWidth="1" width="11.5703125"/>
    <col min="2573" max="2573" customWidth="1" width="11.5703125"/>
    <col min="2574" max="2574" customWidth="1" width="11.5703125"/>
    <col min="2575" max="2575" customWidth="1" width="11.5703125"/>
    <col min="2576" max="2576" customWidth="1" width="11.5703125"/>
    <col min="2577" max="2577" customWidth="1" width="11.5703125"/>
    <col min="2578" max="2578" customWidth="1" width="11.5703125"/>
    <col min="2579" max="2579" customWidth="1" width="11.5703125"/>
    <col min="2580" max="2580" customWidth="1" width="11.5703125"/>
    <col min="2581" max="2581" customWidth="1" width="11.5703125"/>
    <col min="2582" max="2582" customWidth="1" width="11.5703125"/>
    <col min="2583" max="2583" customWidth="1" width="11.5703125"/>
    <col min="2584" max="2584" customWidth="1" width="11.5703125"/>
    <col min="2585" max="2585" customWidth="1" width="11.5703125"/>
    <col min="2586" max="2586" customWidth="1" width="11.5703125"/>
    <col min="2587" max="2587" customWidth="1" width="11.5703125"/>
    <col min="2588" max="2588" customWidth="1" width="11.5703125"/>
    <col min="2589" max="2589" customWidth="1" width="11.5703125"/>
    <col min="2590" max="2590" customWidth="1" width="11.5703125"/>
    <col min="2591" max="2591" customWidth="1" width="11.5703125"/>
    <col min="2592" max="2592" customWidth="1" width="11.5703125"/>
    <col min="2593" max="2593" customWidth="1" width="11.5703125"/>
    <col min="2594" max="2594" customWidth="1" width="11.5703125"/>
    <col min="2595" max="2595" customWidth="1" width="11.5703125"/>
    <col min="2596" max="2596" customWidth="1" width="11.5703125"/>
    <col min="2597" max="2597" customWidth="1" width="11.5703125"/>
    <col min="2598" max="2598" customWidth="1" width="11.5703125"/>
    <col min="2599" max="2599" customWidth="1" width="11.5703125"/>
    <col min="2600" max="2600" customWidth="1" width="11.5703125"/>
    <col min="2601" max="2601" customWidth="1" width="11.5703125"/>
    <col min="2602" max="2602" customWidth="1" width="11.5703125"/>
    <col min="2603" max="2603" customWidth="1" width="11.5703125"/>
    <col min="2604" max="2604" customWidth="1" width="11.5703125"/>
    <col min="2605" max="2605" customWidth="1" width="11.5703125"/>
    <col min="2606" max="2606" customWidth="1" width="11.5703125"/>
    <col min="2607" max="2607" customWidth="1" width="11.5703125"/>
    <col min="2608" max="2608" customWidth="1" width="11.5703125"/>
    <col min="2609" max="2609" customWidth="1" width="11.5703125"/>
    <col min="2610" max="2610" customWidth="1" width="11.5703125"/>
    <col min="2611" max="2611" customWidth="1" width="11.5703125"/>
    <col min="2612" max="2612" customWidth="1" width="11.5703125"/>
    <col min="2613" max="2613" customWidth="1" width="11.5703125"/>
    <col min="2614" max="2614" customWidth="1" width="11.5703125"/>
    <col min="2615" max="2615" customWidth="1" width="11.5703125"/>
    <col min="2616" max="2616" customWidth="1" width="11.5703125"/>
    <col min="2617" max="2617" customWidth="1" width="11.5703125"/>
    <col min="2618" max="2618" customWidth="1" width="11.5703125"/>
    <col min="2619" max="2619" customWidth="1" width="11.5703125"/>
    <col min="2620" max="2620" customWidth="1" width="11.5703125"/>
    <col min="2621" max="2621" customWidth="1" width="11.5703125"/>
    <col min="2622" max="2622" customWidth="1" width="11.5703125"/>
    <col min="2623" max="2623" customWidth="1" width="11.5703125"/>
    <col min="2624" max="2624" customWidth="1" width="11.5703125"/>
    <col min="2625" max="2625" customWidth="1" width="11.5703125"/>
    <col min="2626" max="2626" customWidth="1" width="11.5703125"/>
    <col min="2627" max="2627" customWidth="1" width="11.5703125"/>
    <col min="2628" max="2628" customWidth="1" width="11.5703125"/>
    <col min="2629" max="2629" customWidth="1" width="11.5703125"/>
    <col min="2630" max="2630" customWidth="1" width="11.5703125"/>
    <col min="2631" max="2631" customWidth="1" width="11.5703125"/>
    <col min="2632" max="2632" customWidth="1" width="11.5703125"/>
    <col min="2633" max="2633" customWidth="1" width="11.5703125"/>
    <col min="2634" max="2634" customWidth="1" width="11.5703125"/>
    <col min="2635" max="2635" customWidth="1" width="11.5703125"/>
    <col min="2636" max="2636" customWidth="1" width="11.5703125"/>
    <col min="2637" max="2637" customWidth="1" width="11.5703125"/>
    <col min="2638" max="2638" customWidth="1" width="11.5703125"/>
    <col min="2639" max="2639" customWidth="1" width="11.5703125"/>
    <col min="2640" max="2640" customWidth="1" width="11.5703125"/>
    <col min="2641" max="2641" customWidth="1" width="11.5703125"/>
    <col min="2642" max="2642" customWidth="1" width="11.5703125"/>
    <col min="2643" max="2643" customWidth="1" width="11.5703125"/>
    <col min="2644" max="2644" customWidth="1" width="11.5703125"/>
    <col min="2645" max="2645" customWidth="1" width="11.5703125"/>
    <col min="2646" max="2646" customWidth="1" width="11.5703125"/>
    <col min="2647" max="2647" customWidth="1" width="11.5703125"/>
    <col min="2648" max="2648" customWidth="1" width="11.5703125"/>
    <col min="2649" max="2649" customWidth="1" width="11.5703125"/>
    <col min="2650" max="2650" customWidth="1" width="11.5703125"/>
    <col min="2651" max="2651" customWidth="1" width="11.5703125"/>
    <col min="2652" max="2652" customWidth="1" width="11.5703125"/>
    <col min="2653" max="2653" customWidth="1" width="11.5703125"/>
    <col min="2654" max="2654" customWidth="1" width="11.5703125"/>
    <col min="2655" max="2655" customWidth="1" width="11.5703125"/>
    <col min="2656" max="2656" customWidth="1" width="11.5703125"/>
    <col min="2657" max="2657" customWidth="1" width="11.5703125"/>
    <col min="2658" max="2658" customWidth="1" width="11.5703125"/>
    <col min="2659" max="2659" customWidth="1" width="11.5703125"/>
    <col min="2660" max="2660" customWidth="1" width="11.5703125"/>
    <col min="2661" max="2661" customWidth="1" width="11.5703125"/>
    <col min="2662" max="2662" customWidth="1" width="11.5703125"/>
    <col min="2663" max="2663" customWidth="1" width="11.5703125"/>
    <col min="2664" max="2664" customWidth="1" width="11.5703125"/>
    <col min="2665" max="2665" customWidth="1" width="11.5703125"/>
    <col min="2666" max="2666" customWidth="1" width="11.5703125"/>
    <col min="2667" max="2667" customWidth="1" width="11.5703125"/>
    <col min="2668" max="2668" customWidth="1" width="11.5703125"/>
    <col min="2669" max="2669" customWidth="1" width="11.5703125"/>
    <col min="2670" max="2670" customWidth="1" width="11.5703125"/>
    <col min="2671" max="2671" customWidth="1" width="11.5703125"/>
    <col min="2672" max="2672" customWidth="1" width="11.5703125"/>
    <col min="2673" max="2673" customWidth="1" width="11.5703125"/>
    <col min="2674" max="2674" customWidth="1" width="11.5703125"/>
    <col min="2675" max="2675" customWidth="1" width="11.5703125"/>
    <col min="2676" max="2676" customWidth="1" width="11.5703125"/>
    <col min="2677" max="2677" customWidth="1" width="11.5703125"/>
    <col min="2678" max="2678" customWidth="1" width="11.5703125"/>
    <col min="2679" max="2679" customWidth="1" width="11.5703125"/>
    <col min="2680" max="2680" customWidth="1" width="11.5703125"/>
    <col min="2681" max="2681" customWidth="1" width="11.5703125"/>
    <col min="2682" max="2682" customWidth="1" width="11.5703125"/>
    <col min="2683" max="2683" customWidth="1" width="11.5703125"/>
    <col min="2684" max="2684" customWidth="1" width="11.5703125"/>
    <col min="2685" max="2685" customWidth="1" width="11.5703125"/>
    <col min="2686" max="2686" customWidth="1" width="11.5703125"/>
    <col min="2687" max="2687" customWidth="1" width="11.5703125"/>
    <col min="2688" max="2688" customWidth="1" width="11.5703125"/>
    <col min="2689" max="2689" customWidth="1" width="11.5703125"/>
    <col min="2690" max="2690" customWidth="1" width="11.5703125"/>
    <col min="2691" max="2691" customWidth="1" width="11.5703125"/>
    <col min="2692" max="2692" customWidth="1" width="11.5703125"/>
    <col min="2693" max="2693" customWidth="1" width="11.5703125"/>
    <col min="2694" max="2694" customWidth="1" width="11.5703125"/>
    <col min="2695" max="2695" customWidth="1" width="11.5703125"/>
    <col min="2696" max="2696" customWidth="1" width="11.5703125"/>
    <col min="2697" max="2697" customWidth="1" width="11.5703125"/>
    <col min="2698" max="2698" customWidth="1" width="11.5703125"/>
    <col min="2699" max="2699" customWidth="1" width="11.5703125"/>
    <col min="2700" max="2700" customWidth="1" width="11.5703125"/>
    <col min="2701" max="2701" customWidth="1" width="11.5703125"/>
    <col min="2702" max="2702" customWidth="1" width="11.5703125"/>
    <col min="2703" max="2703" customWidth="1" width="11.5703125"/>
    <col min="2704" max="2704" customWidth="1" width="11.5703125"/>
    <col min="2705" max="2705" customWidth="1" width="11.5703125"/>
    <col min="2706" max="2706" customWidth="1" width="11.5703125"/>
    <col min="2707" max="2707" customWidth="1" width="11.5703125"/>
    <col min="2708" max="2708" customWidth="1" width="11.5703125"/>
    <col min="2709" max="2709" customWidth="1" width="11.5703125"/>
    <col min="2710" max="2710" customWidth="1" width="11.5703125"/>
    <col min="2711" max="2711" customWidth="1" width="11.5703125"/>
    <col min="2712" max="2712" customWidth="1" width="11.5703125"/>
    <col min="2713" max="2713" customWidth="1" width="11.5703125"/>
    <col min="2714" max="2714" customWidth="1" width="11.5703125"/>
    <col min="2715" max="2715" customWidth="1" width="11.5703125"/>
    <col min="2716" max="2716" customWidth="1" width="11.5703125"/>
    <col min="2717" max="2717" customWidth="1" width="11.5703125"/>
    <col min="2718" max="2718" customWidth="1" width="11.5703125"/>
    <col min="2719" max="2719" customWidth="1" width="11.5703125"/>
    <col min="2720" max="2720" customWidth="1" width="11.5703125"/>
    <col min="2721" max="2721" customWidth="1" width="11.5703125"/>
    <col min="2722" max="2722" customWidth="1" width="11.5703125"/>
    <col min="2723" max="2723" customWidth="1" width="11.5703125"/>
    <col min="2724" max="2724" customWidth="1" width="11.5703125"/>
    <col min="2725" max="2725" customWidth="1" width="11.5703125"/>
    <col min="2726" max="2726" customWidth="1" width="11.5703125"/>
    <col min="2727" max="2727" customWidth="1" width="11.5703125"/>
    <col min="2728" max="2728" customWidth="1" width="11.5703125"/>
    <col min="2729" max="2729" customWidth="1" width="11.5703125"/>
    <col min="2730" max="2730" customWidth="1" width="11.5703125"/>
    <col min="2731" max="2731" customWidth="1" width="11.5703125"/>
    <col min="2732" max="2732" customWidth="1" width="11.5703125"/>
    <col min="2733" max="2733" customWidth="1" width="11.5703125"/>
    <col min="2734" max="2734" customWidth="1" width="11.5703125"/>
    <col min="2735" max="2735" customWidth="1" width="11.5703125"/>
    <col min="2736" max="2736" customWidth="1" width="11.5703125"/>
    <col min="2737" max="2737" customWidth="1" width="11.5703125"/>
    <col min="2738" max="2738" customWidth="1" width="11.5703125"/>
    <col min="2739" max="2739" customWidth="1" width="11.5703125"/>
    <col min="2740" max="2740" customWidth="1" width="11.5703125"/>
    <col min="2741" max="2741" customWidth="1" width="11.5703125"/>
    <col min="2742" max="2742" customWidth="1" width="11.5703125"/>
    <col min="2743" max="2743" customWidth="1" width="11.5703125"/>
    <col min="2744" max="2744" customWidth="1" width="11.5703125"/>
    <col min="2745" max="2745" customWidth="1" width="11.5703125"/>
    <col min="2746" max="2746" customWidth="1" width="11.5703125"/>
    <col min="2747" max="2747" customWidth="1" width="11.5703125"/>
    <col min="2748" max="2748" customWidth="1" width="11.5703125"/>
    <col min="2749" max="2749" customWidth="1" width="11.5703125"/>
    <col min="2750" max="2750" customWidth="1" width="11.5703125"/>
    <col min="2751" max="2751" customWidth="1" width="11.5703125"/>
    <col min="2752" max="2752" customWidth="1" width="11.5703125"/>
    <col min="2753" max="2753" customWidth="1" width="11.5703125"/>
    <col min="2754" max="2754" customWidth="1" width="11.5703125"/>
    <col min="2755" max="2755" customWidth="1" width="11.5703125"/>
    <col min="2756" max="2756" customWidth="1" width="11.5703125"/>
    <col min="2757" max="2757" customWidth="1" width="11.5703125"/>
    <col min="2758" max="2758" customWidth="1" width="11.5703125"/>
    <col min="2759" max="2759" customWidth="1" width="11.5703125"/>
    <col min="2760" max="2760" customWidth="1" width="11.5703125"/>
    <col min="2761" max="2761" customWidth="1" width="11.5703125"/>
    <col min="2762" max="2762" customWidth="1" width="11.5703125"/>
    <col min="2763" max="2763" customWidth="1" width="11.5703125"/>
    <col min="2764" max="2764" customWidth="1" width="11.5703125"/>
    <col min="2765" max="2765" customWidth="1" width="11.5703125"/>
    <col min="2766" max="2766" customWidth="1" width="11.5703125"/>
    <col min="2767" max="2767" customWidth="1" width="11.5703125"/>
    <col min="2768" max="2768" customWidth="1" width="11.5703125"/>
    <col min="2769" max="2769" customWidth="1" width="11.5703125"/>
    <col min="2770" max="2770" customWidth="1" width="11.5703125"/>
    <col min="2771" max="2771" customWidth="1" width="11.5703125"/>
    <col min="2772" max="2772" customWidth="1" width="11.5703125"/>
    <col min="2773" max="2773" customWidth="1" width="11.5703125"/>
    <col min="2774" max="2774" customWidth="1" width="11.5703125"/>
    <col min="2775" max="2775" customWidth="1" width="11.5703125"/>
    <col min="2776" max="2776" customWidth="1" width="11.5703125"/>
    <col min="2777" max="2777" customWidth="1" width="11.5703125"/>
    <col min="2778" max="2778" customWidth="1" width="11.5703125"/>
    <col min="2779" max="2779" customWidth="1" width="11.5703125"/>
    <col min="2780" max="2780" customWidth="1" width="11.5703125"/>
    <col min="2781" max="2781" customWidth="1" width="11.5703125"/>
    <col min="2782" max="2782" customWidth="1" width="11.5703125"/>
    <col min="2783" max="2783" customWidth="1" width="11.5703125"/>
    <col min="2784" max="2784" customWidth="1" width="11.5703125"/>
    <col min="2785" max="2785" customWidth="1" width="11.5703125"/>
    <col min="2786" max="2786" customWidth="1" width="11.5703125"/>
    <col min="2787" max="2787" customWidth="1" width="11.5703125"/>
    <col min="2788" max="2788" customWidth="1" width="11.5703125"/>
    <col min="2789" max="2789" customWidth="1" width="11.5703125"/>
    <col min="2790" max="2790" customWidth="1" width="11.5703125"/>
    <col min="2791" max="2791" customWidth="1" width="11.5703125"/>
    <col min="2792" max="2792" customWidth="1" width="11.5703125"/>
    <col min="2793" max="2793" customWidth="1" width="11.5703125"/>
    <col min="2794" max="2794" customWidth="1" width="11.5703125"/>
    <col min="2795" max="2795" customWidth="1" width="11.5703125"/>
    <col min="2796" max="2796" customWidth="1" width="11.5703125"/>
    <col min="2797" max="2797" customWidth="1" width="11.5703125"/>
    <col min="2798" max="2798" customWidth="1" width="11.5703125"/>
    <col min="2799" max="2799" customWidth="1" width="11.5703125"/>
    <col min="2800" max="2800" customWidth="1" width="11.5703125"/>
    <col min="2801" max="2801" customWidth="1" width="11.5703125"/>
    <col min="2802" max="2802" customWidth="1" width="11.5703125"/>
    <col min="2803" max="2803" customWidth="1" width="11.5703125"/>
    <col min="2804" max="2804" customWidth="1" width="11.5703125"/>
    <col min="2805" max="2805" customWidth="1" width="11.5703125"/>
    <col min="2806" max="2806" customWidth="1" width="11.5703125"/>
    <col min="2807" max="2807" customWidth="1" width="11.5703125"/>
    <col min="2808" max="2808" customWidth="1" width="11.5703125"/>
    <col min="2809" max="2809" customWidth="1" width="11.5703125"/>
    <col min="2810" max="2810" customWidth="1" width="11.5703125"/>
    <col min="2811" max="2811" customWidth="1" width="11.5703125"/>
    <col min="2812" max="2812" customWidth="1" width="11.5703125"/>
    <col min="2813" max="2813" customWidth="1" width="11.5703125"/>
    <col min="2814" max="2814" customWidth="1" width="11.5703125"/>
    <col min="2815" max="2815" customWidth="1" width="11.5703125"/>
    <col min="2816" max="2816" customWidth="1" width="11.5703125"/>
    <col min="2817" max="2817" customWidth="1" width="11.5703125"/>
    <col min="2818" max="2818" customWidth="1" width="11.5703125"/>
    <col min="2819" max="2819" customWidth="1" width="11.5703125"/>
    <col min="2820" max="2820" customWidth="1" width="11.5703125"/>
    <col min="2821" max="2821" customWidth="1" width="11.5703125"/>
    <col min="2822" max="2822" customWidth="1" width="11.5703125"/>
    <col min="2823" max="2823" customWidth="1" width="11.5703125"/>
    <col min="2824" max="2824" customWidth="1" width="11.5703125"/>
    <col min="2825" max="2825" customWidth="1" width="11.5703125"/>
    <col min="2826" max="2826" customWidth="1" width="11.5703125"/>
    <col min="2827" max="2827" customWidth="1" width="11.5703125"/>
    <col min="2828" max="2828" customWidth="1" width="11.5703125"/>
    <col min="2829" max="2829" customWidth="1" width="11.5703125"/>
    <col min="2830" max="2830" customWidth="1" width="11.5703125"/>
    <col min="2831" max="2831" customWidth="1" width="11.5703125"/>
    <col min="2832" max="2832" customWidth="1" width="11.5703125"/>
    <col min="2833" max="2833" customWidth="1" width="11.5703125"/>
    <col min="2834" max="2834" customWidth="1" width="11.5703125"/>
    <col min="2835" max="2835" customWidth="1" width="11.5703125"/>
    <col min="2836" max="2836" customWidth="1" width="11.5703125"/>
    <col min="2837" max="2837" customWidth="1" width="11.5703125"/>
    <col min="2838" max="2838" customWidth="1" width="11.5703125"/>
    <col min="2839" max="2839" customWidth="1" width="11.5703125"/>
    <col min="2840" max="2840" customWidth="1" width="11.5703125"/>
    <col min="2841" max="2841" customWidth="1" width="11.5703125"/>
    <col min="2842" max="2842" customWidth="1" width="11.5703125"/>
    <col min="2843" max="2843" customWidth="1" width="11.5703125"/>
    <col min="2844" max="2844" customWidth="1" width="11.5703125"/>
    <col min="2845" max="2845" customWidth="1" width="11.5703125"/>
    <col min="2846" max="2846" customWidth="1" width="11.5703125"/>
    <col min="2847" max="2847" customWidth="1" width="11.5703125"/>
    <col min="2848" max="2848" customWidth="1" width="11.5703125"/>
    <col min="2849" max="2849" customWidth="1" width="11.5703125"/>
    <col min="2850" max="2850" customWidth="1" width="11.5703125"/>
    <col min="2851" max="2851" customWidth="1" width="11.5703125"/>
    <col min="2852" max="2852" customWidth="1" width="11.5703125"/>
    <col min="2853" max="2853" customWidth="1" width="11.5703125"/>
    <col min="2854" max="2854" customWidth="1" width="11.5703125"/>
    <col min="2855" max="2855" customWidth="1" width="11.5703125"/>
    <col min="2856" max="2856" customWidth="1" width="11.5703125"/>
    <col min="2857" max="2857" customWidth="1" width="11.5703125"/>
    <col min="2858" max="2858" customWidth="1" width="11.5703125"/>
    <col min="2859" max="2859" customWidth="1" width="11.5703125"/>
    <col min="2860" max="2860" customWidth="1" width="11.5703125"/>
    <col min="2861" max="2861" customWidth="1" width="11.5703125"/>
    <col min="2862" max="2862" customWidth="1" width="11.5703125"/>
    <col min="2863" max="2863" customWidth="1" width="11.5703125"/>
    <col min="2864" max="2864" customWidth="1" width="11.5703125"/>
    <col min="2865" max="2865" customWidth="1" width="11.5703125"/>
    <col min="2866" max="2866" customWidth="1" width="11.5703125"/>
    <col min="2867" max="2867" customWidth="1" width="11.5703125"/>
    <col min="2868" max="2868" customWidth="1" width="11.5703125"/>
    <col min="2869" max="2869" customWidth="1" width="11.5703125"/>
    <col min="2870" max="2870" customWidth="1" width="11.5703125"/>
    <col min="2871" max="2871" customWidth="1" width="11.5703125"/>
    <col min="2872" max="2872" customWidth="1" width="11.5703125"/>
    <col min="2873" max="2873" customWidth="1" width="11.5703125"/>
    <col min="2874" max="2874" customWidth="1" width="11.5703125"/>
    <col min="2875" max="2875" customWidth="1" width="11.5703125"/>
    <col min="2876" max="2876" customWidth="1" width="11.5703125"/>
    <col min="2877" max="2877" customWidth="1" width="11.5703125"/>
    <col min="2878" max="2878" customWidth="1" width="11.5703125"/>
    <col min="2879" max="2879" customWidth="1" width="11.5703125"/>
    <col min="2880" max="2880" customWidth="1" width="11.5703125"/>
    <col min="2881" max="2881" customWidth="1" width="11.5703125"/>
    <col min="2882" max="2882" customWidth="1" width="11.5703125"/>
    <col min="2883" max="2883" customWidth="1" width="11.5703125"/>
    <col min="2884" max="2884" customWidth="1" width="11.5703125"/>
    <col min="2885" max="2885" customWidth="1" width="11.5703125"/>
    <col min="2886" max="2886" customWidth="1" width="11.5703125"/>
    <col min="2887" max="2887" customWidth="1" width="11.5703125"/>
    <col min="2888" max="2888" customWidth="1" width="11.5703125"/>
    <col min="2889" max="2889" customWidth="1" width="11.5703125"/>
    <col min="2890" max="2890" customWidth="1" width="11.5703125"/>
    <col min="2891" max="2891" customWidth="1" width="11.5703125"/>
    <col min="2892" max="2892" customWidth="1" width="11.5703125"/>
    <col min="2893" max="2893" customWidth="1" width="11.5703125"/>
    <col min="2894" max="2894" customWidth="1" width="11.5703125"/>
    <col min="2895" max="2895" customWidth="1" width="11.5703125"/>
    <col min="2896" max="2896" customWidth="1" width="11.5703125"/>
    <col min="2897" max="2897" customWidth="1" width="11.5703125"/>
    <col min="2898" max="2898" customWidth="1" width="11.5703125"/>
    <col min="2899" max="2899" customWidth="1" width="11.5703125"/>
    <col min="2900" max="2900" customWidth="1" width="11.5703125"/>
    <col min="2901" max="2901" customWidth="1" width="11.5703125"/>
    <col min="2902" max="2902" customWidth="1" width="11.5703125"/>
    <col min="2903" max="2903" customWidth="1" width="11.5703125"/>
    <col min="2904" max="2904" customWidth="1" width="11.5703125"/>
    <col min="2905" max="2905" customWidth="1" width="11.5703125"/>
    <col min="2906" max="2906" customWidth="1" width="11.5703125"/>
    <col min="2907" max="2907" customWidth="1" width="11.5703125"/>
    <col min="2908" max="2908" customWidth="1" width="11.5703125"/>
    <col min="2909" max="2909" customWidth="1" width="11.5703125"/>
    <col min="2910" max="2910" customWidth="1" width="11.5703125"/>
    <col min="2911" max="2911" customWidth="1" width="11.5703125"/>
    <col min="2912" max="2912" customWidth="1" width="11.5703125"/>
    <col min="2913" max="2913" customWidth="1" width="11.5703125"/>
    <col min="2914" max="2914" customWidth="1" width="11.5703125"/>
    <col min="2915" max="2915" customWidth="1" width="11.5703125"/>
    <col min="2916" max="2916" customWidth="1" width="11.5703125"/>
    <col min="2917" max="2917" customWidth="1" width="11.5703125"/>
    <col min="2918" max="2918" customWidth="1" width="11.5703125"/>
    <col min="2919" max="2919" customWidth="1" width="11.5703125"/>
    <col min="2920" max="2920" customWidth="1" width="11.5703125"/>
    <col min="2921" max="2921" customWidth="1" width="11.5703125"/>
    <col min="2922" max="2922" customWidth="1" width="11.5703125"/>
    <col min="2923" max="2923" customWidth="1" width="11.5703125"/>
    <col min="2924" max="2924" customWidth="1" width="11.5703125"/>
    <col min="2925" max="2925" customWidth="1" width="11.5703125"/>
    <col min="2926" max="2926" customWidth="1" width="11.5703125"/>
    <col min="2927" max="2927" customWidth="1" width="11.5703125"/>
    <col min="2928" max="2928" customWidth="1" width="11.5703125"/>
    <col min="2929" max="2929" customWidth="1" width="11.5703125"/>
    <col min="2930" max="2930" customWidth="1" width="11.5703125"/>
    <col min="2931" max="2931" customWidth="1" width="11.5703125"/>
    <col min="2932" max="2932" customWidth="1" width="11.5703125"/>
    <col min="2933" max="2933" customWidth="1" width="11.5703125"/>
    <col min="2934" max="2934" customWidth="1" width="11.5703125"/>
    <col min="2935" max="2935" customWidth="1" width="11.5703125"/>
    <col min="2936" max="2936" customWidth="1" width="11.5703125"/>
    <col min="2937" max="2937" customWidth="1" width="11.5703125"/>
    <col min="2938" max="2938" customWidth="1" width="11.5703125"/>
    <col min="2939" max="2939" customWidth="1" width="11.5703125"/>
    <col min="2940" max="2940" customWidth="1" width="11.5703125"/>
    <col min="2941" max="2941" customWidth="1" width="11.5703125"/>
    <col min="2942" max="2942" customWidth="1" width="11.5703125"/>
    <col min="2943" max="2943" customWidth="1" width="11.5703125"/>
    <col min="2944" max="2944" customWidth="1" width="11.5703125"/>
    <col min="2945" max="2945" customWidth="1" width="11.5703125"/>
    <col min="2946" max="2946" customWidth="1" width="11.5703125"/>
    <col min="2947" max="2947" customWidth="1" width="11.5703125"/>
    <col min="2948" max="2948" customWidth="1" width="11.5703125"/>
    <col min="2949" max="2949" customWidth="1" width="11.5703125"/>
    <col min="2950" max="2950" customWidth="1" width="11.5703125"/>
    <col min="2951" max="2951" customWidth="1" width="11.5703125"/>
    <col min="2952" max="2952" customWidth="1" width="11.5703125"/>
    <col min="2953" max="2953" customWidth="1" width="11.5703125"/>
    <col min="2954" max="2954" customWidth="1" width="11.5703125"/>
    <col min="2955" max="2955" customWidth="1" width="11.5703125"/>
    <col min="2956" max="2956" customWidth="1" width="11.5703125"/>
    <col min="2957" max="2957" customWidth="1" width="11.5703125"/>
    <col min="2958" max="2958" customWidth="1" width="11.5703125"/>
    <col min="2959" max="2959" customWidth="1" width="11.5703125"/>
    <col min="2960" max="2960" customWidth="1" width="11.5703125"/>
    <col min="2961" max="2961" customWidth="1" width="11.5703125"/>
    <col min="2962" max="2962" customWidth="1" width="11.5703125"/>
    <col min="2963" max="2963" customWidth="1" width="11.5703125"/>
    <col min="2964" max="2964" customWidth="1" width="11.5703125"/>
    <col min="2965" max="2965" customWidth="1" width="11.5703125"/>
    <col min="2966" max="2966" customWidth="1" width="11.5703125"/>
    <col min="2967" max="2967" customWidth="1" width="11.5703125"/>
    <col min="2968" max="2968" customWidth="1" width="11.5703125"/>
    <col min="2969" max="2969" customWidth="1" width="11.5703125"/>
    <col min="2970" max="2970" customWidth="1" width="11.5703125"/>
    <col min="2971" max="2971" customWidth="1" width="11.5703125"/>
    <col min="2972" max="2972" customWidth="1" width="11.5703125"/>
    <col min="2973" max="2973" customWidth="1" width="11.5703125"/>
    <col min="2974" max="2974" customWidth="1" width="11.5703125"/>
    <col min="2975" max="2975" customWidth="1" width="11.5703125"/>
    <col min="2976" max="2976" customWidth="1" width="11.5703125"/>
    <col min="2977" max="2977" customWidth="1" width="11.5703125"/>
    <col min="2978" max="2978" customWidth="1" width="11.5703125"/>
    <col min="2979" max="2979" customWidth="1" width="11.5703125"/>
    <col min="2980" max="2980" customWidth="1" width="11.5703125"/>
    <col min="2981" max="2981" customWidth="1" width="11.5703125"/>
    <col min="2982" max="2982" customWidth="1" width="11.5703125"/>
    <col min="2983" max="2983" customWidth="1" width="11.5703125"/>
    <col min="2984" max="2984" customWidth="1" width="11.5703125"/>
    <col min="2985" max="2985" customWidth="1" width="11.5703125"/>
    <col min="2986" max="2986" customWidth="1" width="11.5703125"/>
    <col min="2987" max="2987" customWidth="1" width="11.5703125"/>
    <col min="2988" max="2988" customWidth="1" width="11.5703125"/>
    <col min="2989" max="2989" customWidth="1" width="11.5703125"/>
    <col min="2990" max="2990" customWidth="1" width="11.5703125"/>
    <col min="2991" max="2991" customWidth="1" width="11.5703125"/>
    <col min="2992" max="2992" customWidth="1" width="11.5703125"/>
    <col min="2993" max="2993" customWidth="1" width="11.5703125"/>
    <col min="2994" max="2994" customWidth="1" width="11.5703125"/>
    <col min="2995" max="2995" customWidth="1" width="11.5703125"/>
    <col min="2996" max="2996" customWidth="1" width="11.5703125"/>
    <col min="2997" max="2997" customWidth="1" width="11.5703125"/>
    <col min="2998" max="2998" customWidth="1" width="11.5703125"/>
    <col min="2999" max="2999" customWidth="1" width="11.5703125"/>
    <col min="3000" max="3000" customWidth="1" width="11.5703125"/>
    <col min="3001" max="3001" customWidth="1" width="11.5703125"/>
    <col min="3002" max="3002" customWidth="1" width="11.5703125"/>
    <col min="3003" max="3003" customWidth="1" width="11.5703125"/>
    <col min="3004" max="3004" customWidth="1" width="11.5703125"/>
    <col min="3005" max="3005" customWidth="1" width="11.5703125"/>
    <col min="3006" max="3006" customWidth="1" width="11.5703125"/>
    <col min="3007" max="3007" customWidth="1" width="11.5703125"/>
    <col min="3008" max="3008" customWidth="1" width="11.5703125"/>
    <col min="3009" max="3009" customWidth="1" width="11.5703125"/>
    <col min="3010" max="3010" customWidth="1" width="11.5703125"/>
    <col min="3011" max="3011" customWidth="1" width="11.5703125"/>
    <col min="3012" max="3012" customWidth="1" width="11.5703125"/>
    <col min="3013" max="3013" customWidth="1" width="11.5703125"/>
    <col min="3014" max="3014" customWidth="1" width="11.5703125"/>
    <col min="3015" max="3015" customWidth="1" width="11.5703125"/>
    <col min="3016" max="3016" customWidth="1" width="11.5703125"/>
    <col min="3017" max="3017" customWidth="1" width="11.5703125"/>
    <col min="3018" max="3018" customWidth="1" width="11.5703125"/>
    <col min="3019" max="3019" customWidth="1" width="11.5703125"/>
    <col min="3020" max="3020" customWidth="1" width="11.5703125"/>
    <col min="3021" max="3021" customWidth="1" width="11.5703125"/>
    <col min="3022" max="3022" customWidth="1" width="11.5703125"/>
    <col min="3023" max="3023" customWidth="1" width="11.5703125"/>
    <col min="3024" max="3024" customWidth="1" width="11.5703125"/>
    <col min="3025" max="3025" customWidth="1" width="11.5703125"/>
    <col min="3026" max="3026" customWidth="1" width="11.5703125"/>
    <col min="3027" max="3027" customWidth="1" width="11.5703125"/>
    <col min="3028" max="3028" customWidth="1" width="11.5703125"/>
    <col min="3029" max="3029" customWidth="1" width="11.5703125"/>
    <col min="3030" max="3030" customWidth="1" width="11.5703125"/>
    <col min="3031" max="3031" customWidth="1" width="11.5703125"/>
    <col min="3032" max="3032" customWidth="1" width="11.5703125"/>
    <col min="3033" max="3033" customWidth="1" width="11.5703125"/>
    <col min="3034" max="3034" customWidth="1" width="11.5703125"/>
    <col min="3035" max="3035" customWidth="1" width="11.5703125"/>
    <col min="3036" max="3036" customWidth="1" width="11.5703125"/>
    <col min="3037" max="3037" customWidth="1" width="11.5703125"/>
    <col min="3038" max="3038" customWidth="1" width="11.5703125"/>
    <col min="3039" max="3039" customWidth="1" width="11.5703125"/>
    <col min="3040" max="3040" customWidth="1" width="11.5703125"/>
    <col min="3041" max="3041" customWidth="1" width="11.5703125"/>
    <col min="3042" max="3042" customWidth="1" width="11.5703125"/>
    <col min="3043" max="3043" customWidth="1" width="11.5703125"/>
    <col min="3044" max="3044" customWidth="1" width="11.5703125"/>
    <col min="3045" max="3045" customWidth="1" width="11.5703125"/>
    <col min="3046" max="3046" customWidth="1" width="11.5703125"/>
    <col min="3047" max="3047" customWidth="1" width="11.5703125"/>
    <col min="3048" max="3048" customWidth="1" width="11.5703125"/>
    <col min="3049" max="3049" customWidth="1" width="11.5703125"/>
    <col min="3050" max="3050" customWidth="1" width="11.5703125"/>
    <col min="3051" max="3051" customWidth="1" width="11.5703125"/>
    <col min="3052" max="3052" customWidth="1" width="11.5703125"/>
    <col min="3053" max="3053" customWidth="1" width="11.5703125"/>
    <col min="3054" max="3054" customWidth="1" width="11.5703125"/>
    <col min="3055" max="3055" customWidth="1" width="11.5703125"/>
    <col min="3056" max="3056" customWidth="1" width="11.5703125"/>
    <col min="3057" max="3057" customWidth="1" width="11.5703125"/>
    <col min="3058" max="3058" customWidth="1" width="11.5703125"/>
    <col min="3059" max="3059" customWidth="1" width="11.5703125"/>
    <col min="3060" max="3060" customWidth="1" width="11.5703125"/>
    <col min="3061" max="3061" customWidth="1" width="11.5703125"/>
    <col min="3062" max="3062" customWidth="1" width="11.5703125"/>
    <col min="3063" max="3063" customWidth="1" width="11.5703125"/>
    <col min="3064" max="3064" customWidth="1" width="11.5703125"/>
    <col min="3065" max="3065" customWidth="1" width="11.5703125"/>
    <col min="3066" max="3066" customWidth="1" width="11.5703125"/>
    <col min="3067" max="3067" customWidth="1" width="11.5703125"/>
    <col min="3068" max="3068" customWidth="1" width="11.5703125"/>
    <col min="3069" max="3069" customWidth="1" width="11.5703125"/>
    <col min="3070" max="3070" customWidth="1" width="11.5703125"/>
    <col min="3071" max="3071" customWidth="1" width="11.5703125"/>
    <col min="3072" max="3072" customWidth="1" width="11.5703125"/>
    <col min="3073" max="3073" customWidth="1" width="11.5703125"/>
    <col min="3074" max="3074" customWidth="1" width="11.5703125"/>
    <col min="3075" max="3075" customWidth="1" width="11.5703125"/>
    <col min="3076" max="3076" customWidth="1" width="11.5703125"/>
    <col min="3077" max="3077" customWidth="1" width="11.5703125"/>
    <col min="3078" max="3078" customWidth="1" width="11.5703125"/>
    <col min="3079" max="3079" customWidth="1" width="11.5703125"/>
    <col min="3080" max="3080" customWidth="1" width="11.5703125"/>
    <col min="3081" max="3081" customWidth="1" width="11.5703125"/>
    <col min="3082" max="3082" customWidth="1" width="11.5703125"/>
    <col min="3083" max="3083" customWidth="1" width="11.5703125"/>
    <col min="3084" max="3084" customWidth="1" width="11.5703125"/>
    <col min="3085" max="3085" customWidth="1" width="11.5703125"/>
    <col min="3086" max="3086" customWidth="1" width="11.5703125"/>
    <col min="3087" max="3087" customWidth="1" width="11.5703125"/>
    <col min="3088" max="3088" customWidth="1" width="11.5703125"/>
    <col min="3089" max="3089" customWidth="1" width="11.5703125"/>
    <col min="3090" max="3090" customWidth="1" width="11.5703125"/>
    <col min="3091" max="3091" customWidth="1" width="11.5703125"/>
    <col min="3092" max="3092" customWidth="1" width="11.5703125"/>
    <col min="3093" max="3093" customWidth="1" width="11.5703125"/>
    <col min="3094" max="3094" customWidth="1" width="11.5703125"/>
    <col min="3095" max="3095" customWidth="1" width="11.5703125"/>
    <col min="3096" max="3096" customWidth="1" width="11.5703125"/>
    <col min="3097" max="3097" customWidth="1" width="11.5703125"/>
    <col min="3098" max="3098" customWidth="1" width="11.5703125"/>
    <col min="3099" max="3099" customWidth="1" width="11.5703125"/>
    <col min="3100" max="3100" customWidth="1" width="11.5703125"/>
    <col min="3101" max="3101" customWidth="1" width="11.5703125"/>
    <col min="3102" max="3102" customWidth="1" width="11.5703125"/>
    <col min="3103" max="3103" customWidth="1" width="11.5703125"/>
    <col min="3104" max="3104" customWidth="1" width="11.5703125"/>
    <col min="3105" max="3105" customWidth="1" width="11.5703125"/>
    <col min="3106" max="3106" customWidth="1" width="11.5703125"/>
    <col min="3107" max="3107" customWidth="1" width="11.5703125"/>
    <col min="3108" max="3108" customWidth="1" width="11.5703125"/>
    <col min="3109" max="3109" customWidth="1" width="11.5703125"/>
    <col min="3110" max="3110" customWidth="1" width="11.5703125"/>
    <col min="3111" max="3111" customWidth="1" width="11.5703125"/>
    <col min="3112" max="3112" customWidth="1" width="11.5703125"/>
    <col min="3113" max="3113" customWidth="1" width="11.5703125"/>
    <col min="3114" max="3114" customWidth="1" width="11.5703125"/>
    <col min="3115" max="3115" customWidth="1" width="11.5703125"/>
    <col min="3116" max="3116" customWidth="1" width="11.5703125"/>
    <col min="3117" max="3117" customWidth="1" width="11.5703125"/>
    <col min="3118" max="3118" customWidth="1" width="11.5703125"/>
    <col min="3119" max="3119" customWidth="1" width="11.5703125"/>
    <col min="3120" max="3120" customWidth="1" width="11.5703125"/>
    <col min="3121" max="3121" customWidth="1" width="11.5703125"/>
    <col min="3122" max="3122" customWidth="1" width="11.5703125"/>
    <col min="3123" max="3123" customWidth="1" width="11.5703125"/>
    <col min="3124" max="3124" customWidth="1" width="11.5703125"/>
    <col min="3125" max="3125" customWidth="1" width="11.5703125"/>
    <col min="3126" max="3126" customWidth="1" width="11.5703125"/>
    <col min="3127" max="3127" customWidth="1" width="11.5703125"/>
    <col min="3128" max="3128" customWidth="1" width="11.5703125"/>
    <col min="3129" max="3129" customWidth="1" width="11.5703125"/>
    <col min="3130" max="3130" customWidth="1" width="11.5703125"/>
    <col min="3131" max="3131" customWidth="1" width="11.5703125"/>
    <col min="3132" max="3132" customWidth="1" width="11.5703125"/>
    <col min="3133" max="3133" customWidth="1" width="11.5703125"/>
    <col min="3134" max="3134" customWidth="1" width="11.5703125"/>
    <col min="3135" max="3135" customWidth="1" width="11.5703125"/>
    <col min="3136" max="3136" customWidth="1" width="11.5703125"/>
    <col min="3137" max="3137" customWidth="1" width="11.5703125"/>
    <col min="3138" max="3138" customWidth="1" width="11.5703125"/>
    <col min="3139" max="3139" customWidth="1" width="11.5703125"/>
    <col min="3140" max="3140" customWidth="1" width="11.5703125"/>
    <col min="3141" max="3141" customWidth="1" width="11.5703125"/>
    <col min="3142" max="3142" customWidth="1" width="11.5703125"/>
    <col min="3143" max="3143" customWidth="1" width="11.5703125"/>
    <col min="3144" max="3144" customWidth="1" width="11.5703125"/>
    <col min="3145" max="3145" customWidth="1" width="11.5703125"/>
    <col min="3146" max="3146" customWidth="1" width="11.5703125"/>
    <col min="3147" max="3147" customWidth="1" width="11.5703125"/>
    <col min="3148" max="3148" customWidth="1" width="11.5703125"/>
    <col min="3149" max="3149" customWidth="1" width="11.5703125"/>
    <col min="3150" max="3150" customWidth="1" width="11.5703125"/>
    <col min="3151" max="3151" customWidth="1" width="11.5703125"/>
    <col min="3152" max="3152" customWidth="1" width="11.5703125"/>
    <col min="3153" max="3153" customWidth="1" width="11.5703125"/>
    <col min="3154" max="3154" customWidth="1" width="11.5703125"/>
    <col min="3155" max="3155" customWidth="1" width="11.5703125"/>
    <col min="3156" max="3156" customWidth="1" width="11.5703125"/>
    <col min="3157" max="3157" customWidth="1" width="11.5703125"/>
    <col min="3158" max="3158" customWidth="1" width="11.5703125"/>
    <col min="3159" max="3159" customWidth="1" width="11.5703125"/>
    <col min="3160" max="3160" customWidth="1" width="11.5703125"/>
    <col min="3161" max="3161" customWidth="1" width="11.5703125"/>
    <col min="3162" max="3162" customWidth="1" width="11.5703125"/>
    <col min="3163" max="3163" customWidth="1" width="11.5703125"/>
    <col min="3164" max="3164" customWidth="1" width="11.5703125"/>
    <col min="3165" max="3165" customWidth="1" width="11.5703125"/>
    <col min="3166" max="3166" customWidth="1" width="11.5703125"/>
    <col min="3167" max="3167" customWidth="1" width="11.5703125"/>
    <col min="3168" max="3168" customWidth="1" width="11.5703125"/>
    <col min="3169" max="3169" customWidth="1" width="11.5703125"/>
    <col min="3170" max="3170" customWidth="1" width="11.5703125"/>
    <col min="3171" max="3171" customWidth="1" width="11.5703125"/>
    <col min="3172" max="3172" customWidth="1" width="11.5703125"/>
    <col min="3173" max="3173" customWidth="1" width="11.5703125"/>
    <col min="3174" max="3174" customWidth="1" width="11.5703125"/>
    <col min="3175" max="3175" customWidth="1" width="11.5703125"/>
    <col min="3176" max="3176" customWidth="1" width="11.5703125"/>
    <col min="3177" max="3177" customWidth="1" width="11.5703125"/>
    <col min="3178" max="3178" customWidth="1" width="11.5703125"/>
    <col min="3179" max="3179" customWidth="1" width="11.5703125"/>
    <col min="3180" max="3180" customWidth="1" width="11.5703125"/>
    <col min="3181" max="3181" customWidth="1" width="11.5703125"/>
    <col min="3182" max="3182" customWidth="1" width="11.5703125"/>
    <col min="3183" max="3183" customWidth="1" width="11.5703125"/>
    <col min="3184" max="3184" customWidth="1" width="11.5703125"/>
    <col min="3185" max="3185" customWidth="1" width="11.5703125"/>
    <col min="3186" max="3186" customWidth="1" width="11.5703125"/>
    <col min="3187" max="3187" customWidth="1" width="11.5703125"/>
    <col min="3188" max="3188" customWidth="1" width="11.5703125"/>
    <col min="3189" max="3189" customWidth="1" width="11.5703125"/>
    <col min="3190" max="3190" customWidth="1" width="11.5703125"/>
    <col min="3191" max="3191" customWidth="1" width="11.5703125"/>
    <col min="3192" max="3192" customWidth="1" width="11.5703125"/>
    <col min="3193" max="3193" customWidth="1" width="11.5703125"/>
    <col min="3194" max="3194" customWidth="1" width="11.5703125"/>
    <col min="3195" max="3195" customWidth="1" width="11.5703125"/>
    <col min="3196" max="3196" customWidth="1" width="11.5703125"/>
    <col min="3197" max="3197" customWidth="1" width="11.5703125"/>
    <col min="3198" max="3198" customWidth="1" width="11.5703125"/>
    <col min="3199" max="3199" customWidth="1" width="11.5703125"/>
    <col min="3200" max="3200" customWidth="1" width="11.5703125"/>
    <col min="3201" max="3201" customWidth="1" width="11.5703125"/>
    <col min="3202" max="3202" customWidth="1" width="11.5703125"/>
    <col min="3203" max="3203" customWidth="1" width="11.5703125"/>
    <col min="3204" max="3204" customWidth="1" width="11.5703125"/>
    <col min="3205" max="3205" customWidth="1" width="11.5703125"/>
    <col min="3206" max="3206" customWidth="1" width="11.5703125"/>
    <col min="3207" max="3207" customWidth="1" width="11.5703125"/>
    <col min="3208" max="3208" customWidth="1" width="11.5703125"/>
    <col min="3209" max="3209" customWidth="1" width="11.5703125"/>
    <col min="3210" max="3210" customWidth="1" width="11.5703125"/>
    <col min="3211" max="3211" customWidth="1" width="11.5703125"/>
    <col min="3212" max="3212" customWidth="1" width="11.5703125"/>
    <col min="3213" max="3213" customWidth="1" width="11.5703125"/>
    <col min="3214" max="3214" customWidth="1" width="11.5703125"/>
    <col min="3215" max="3215" customWidth="1" width="11.5703125"/>
    <col min="3216" max="3216" customWidth="1" width="11.5703125"/>
    <col min="3217" max="3217" customWidth="1" width="11.5703125"/>
    <col min="3218" max="3218" customWidth="1" width="11.5703125"/>
    <col min="3219" max="3219" customWidth="1" width="11.5703125"/>
    <col min="3220" max="3220" customWidth="1" width="11.5703125"/>
    <col min="3221" max="3221" customWidth="1" width="11.5703125"/>
    <col min="3222" max="3222" customWidth="1" width="11.5703125"/>
    <col min="3223" max="3223" customWidth="1" width="11.5703125"/>
    <col min="3224" max="3224" customWidth="1" width="11.5703125"/>
    <col min="3225" max="3225" customWidth="1" width="11.5703125"/>
    <col min="3226" max="3226" customWidth="1" width="11.5703125"/>
    <col min="3227" max="3227" customWidth="1" width="11.5703125"/>
    <col min="3228" max="3228" customWidth="1" width="11.5703125"/>
    <col min="3229" max="3229" customWidth="1" width="11.5703125"/>
    <col min="3230" max="3230" customWidth="1" width="11.5703125"/>
    <col min="3231" max="3231" customWidth="1" width="11.5703125"/>
    <col min="3232" max="3232" customWidth="1" width="11.5703125"/>
    <col min="3233" max="3233" customWidth="1" width="11.5703125"/>
    <col min="3234" max="3234" customWidth="1" width="11.5703125"/>
    <col min="3235" max="3235" customWidth="1" width="11.5703125"/>
    <col min="3236" max="3236" customWidth="1" width="11.5703125"/>
    <col min="3237" max="3237" customWidth="1" width="11.5703125"/>
    <col min="3238" max="3238" customWidth="1" width="11.5703125"/>
    <col min="3239" max="3239" customWidth="1" width="11.5703125"/>
    <col min="3240" max="3240" customWidth="1" width="11.5703125"/>
    <col min="3241" max="3241" customWidth="1" width="11.5703125"/>
    <col min="3242" max="3242" customWidth="1" width="11.5703125"/>
    <col min="3243" max="3243" customWidth="1" width="11.5703125"/>
    <col min="3244" max="3244" customWidth="1" width="11.5703125"/>
    <col min="3245" max="3245" customWidth="1" width="11.5703125"/>
    <col min="3246" max="3246" customWidth="1" width="11.5703125"/>
    <col min="3247" max="3247" customWidth="1" width="11.5703125"/>
    <col min="3248" max="3248" customWidth="1" width="11.5703125"/>
    <col min="3249" max="3249" customWidth="1" width="11.5703125"/>
    <col min="3250" max="3250" customWidth="1" width="11.5703125"/>
    <col min="3251" max="3251" customWidth="1" width="11.5703125"/>
    <col min="3252" max="3252" customWidth="1" width="11.5703125"/>
    <col min="3253" max="3253" customWidth="1" width="11.5703125"/>
    <col min="3254" max="3254" customWidth="1" width="11.5703125"/>
    <col min="3255" max="3255" customWidth="1" width="11.5703125"/>
    <col min="3256" max="3256" customWidth="1" width="11.5703125"/>
    <col min="3257" max="3257" customWidth="1" width="11.5703125"/>
    <col min="3258" max="3258" customWidth="1" width="11.5703125"/>
    <col min="3259" max="3259" customWidth="1" width="11.5703125"/>
    <col min="3260" max="3260" customWidth="1" width="11.5703125"/>
    <col min="3261" max="3261" customWidth="1" width="11.5703125"/>
    <col min="3262" max="3262" customWidth="1" width="11.5703125"/>
    <col min="3263" max="3263" customWidth="1" width="11.5703125"/>
    <col min="3264" max="3264" customWidth="1" width="11.5703125"/>
    <col min="3265" max="3265" customWidth="1" width="11.5703125"/>
    <col min="3266" max="3266" customWidth="1" width="11.5703125"/>
    <col min="3267" max="3267" customWidth="1" width="11.5703125"/>
    <col min="3268" max="3268" customWidth="1" width="11.5703125"/>
    <col min="3269" max="3269" customWidth="1" width="11.5703125"/>
    <col min="3270" max="3270" customWidth="1" width="11.5703125"/>
    <col min="3271" max="3271" customWidth="1" width="11.5703125"/>
    <col min="3272" max="3272" customWidth="1" width="11.5703125"/>
    <col min="3273" max="3273" customWidth="1" width="11.5703125"/>
    <col min="3274" max="3274" customWidth="1" width="11.5703125"/>
    <col min="3275" max="3275" customWidth="1" width="11.5703125"/>
    <col min="3276" max="3276" customWidth="1" width="11.5703125"/>
    <col min="3277" max="3277" customWidth="1" width="11.5703125"/>
    <col min="3278" max="3278" customWidth="1" width="11.5703125"/>
    <col min="3279" max="3279" customWidth="1" width="11.5703125"/>
    <col min="3280" max="3280" customWidth="1" width="11.5703125"/>
    <col min="3281" max="3281" customWidth="1" width="11.5703125"/>
    <col min="3282" max="3282" customWidth="1" width="11.5703125"/>
    <col min="3283" max="3283" customWidth="1" width="11.5703125"/>
    <col min="3284" max="3284" customWidth="1" width="11.5703125"/>
    <col min="3285" max="3285" customWidth="1" width="11.5703125"/>
    <col min="3286" max="3286" customWidth="1" width="11.5703125"/>
    <col min="3287" max="3287" customWidth="1" width="11.5703125"/>
    <col min="3288" max="3288" customWidth="1" width="11.5703125"/>
    <col min="3289" max="3289" customWidth="1" width="11.5703125"/>
    <col min="3290" max="3290" customWidth="1" width="11.5703125"/>
    <col min="3291" max="3291" customWidth="1" width="11.5703125"/>
    <col min="3292" max="3292" customWidth="1" width="11.5703125"/>
    <col min="3293" max="3293" customWidth="1" width="11.5703125"/>
    <col min="3294" max="3294" customWidth="1" width="11.5703125"/>
    <col min="3295" max="3295" customWidth="1" width="11.5703125"/>
    <col min="3296" max="3296" customWidth="1" width="11.5703125"/>
    <col min="3297" max="3297" customWidth="1" width="11.5703125"/>
    <col min="3298" max="3298" customWidth="1" width="11.5703125"/>
    <col min="3299" max="3299" customWidth="1" width="11.5703125"/>
    <col min="3300" max="3300" customWidth="1" width="11.5703125"/>
    <col min="3301" max="3301" customWidth="1" width="11.5703125"/>
    <col min="3302" max="3302" customWidth="1" width="11.5703125"/>
    <col min="3303" max="3303" customWidth="1" width="11.5703125"/>
    <col min="3304" max="3304" customWidth="1" width="11.5703125"/>
    <col min="3305" max="3305" customWidth="1" width="11.5703125"/>
    <col min="3306" max="3306" customWidth="1" width="11.5703125"/>
    <col min="3307" max="3307" customWidth="1" width="11.5703125"/>
    <col min="3308" max="3308" customWidth="1" width="11.5703125"/>
    <col min="3309" max="3309" customWidth="1" width="11.5703125"/>
    <col min="3310" max="3310" customWidth="1" width="11.5703125"/>
    <col min="3311" max="3311" customWidth="1" width="11.5703125"/>
    <col min="3312" max="3312" customWidth="1" width="11.5703125"/>
    <col min="3313" max="3313" customWidth="1" width="11.5703125"/>
    <col min="3314" max="3314" customWidth="1" width="11.5703125"/>
    <col min="3315" max="3315" customWidth="1" width="11.5703125"/>
    <col min="3316" max="3316" customWidth="1" width="11.5703125"/>
    <col min="3317" max="3317" customWidth="1" width="11.5703125"/>
    <col min="3318" max="3318" customWidth="1" width="11.5703125"/>
    <col min="3319" max="3319" customWidth="1" width="11.5703125"/>
    <col min="3320" max="3320" customWidth="1" width="11.5703125"/>
    <col min="3321" max="3321" customWidth="1" width="11.5703125"/>
    <col min="3322" max="3322" customWidth="1" width="11.5703125"/>
    <col min="3323" max="3323" customWidth="1" width="11.5703125"/>
    <col min="3324" max="3324" customWidth="1" width="11.5703125"/>
    <col min="3325" max="3325" customWidth="1" width="11.5703125"/>
    <col min="3326" max="3326" customWidth="1" width="11.5703125"/>
    <col min="3327" max="3327" customWidth="1" width="11.5703125"/>
    <col min="3328" max="3328" customWidth="1" width="11.5703125"/>
    <col min="3329" max="3329" customWidth="1" width="11.5703125"/>
    <col min="3330" max="3330" customWidth="1" width="11.5703125"/>
    <col min="3331" max="3331" customWidth="1" width="11.5703125"/>
    <col min="3332" max="3332" customWidth="1" width="11.5703125"/>
    <col min="3333" max="3333" customWidth="1" width="11.5703125"/>
    <col min="3334" max="3334" customWidth="1" width="11.5703125"/>
    <col min="3335" max="3335" customWidth="1" width="11.5703125"/>
    <col min="3336" max="3336" customWidth="1" width="11.5703125"/>
    <col min="3337" max="3337" customWidth="1" width="11.5703125"/>
    <col min="3338" max="3338" customWidth="1" width="11.5703125"/>
    <col min="3339" max="3339" customWidth="1" width="11.5703125"/>
    <col min="3340" max="3340" customWidth="1" width="11.5703125"/>
    <col min="3341" max="3341" customWidth="1" width="11.5703125"/>
    <col min="3342" max="3342" customWidth="1" width="11.5703125"/>
    <col min="3343" max="3343" customWidth="1" width="11.5703125"/>
    <col min="3344" max="3344" customWidth="1" width="11.5703125"/>
    <col min="3345" max="3345" customWidth="1" width="11.5703125"/>
    <col min="3346" max="3346" customWidth="1" width="11.5703125"/>
    <col min="3347" max="3347" customWidth="1" width="11.5703125"/>
    <col min="3348" max="3348" customWidth="1" width="11.5703125"/>
    <col min="3349" max="3349" customWidth="1" width="11.5703125"/>
    <col min="3350" max="3350" customWidth="1" width="11.5703125"/>
    <col min="3351" max="3351" customWidth="1" width="11.5703125"/>
    <col min="3352" max="3352" customWidth="1" width="11.5703125"/>
    <col min="3353" max="3353" customWidth="1" width="11.5703125"/>
    <col min="3354" max="3354" customWidth="1" width="11.5703125"/>
    <col min="3355" max="3355" customWidth="1" width="11.5703125"/>
    <col min="3356" max="3356" customWidth="1" width="11.5703125"/>
    <col min="3357" max="3357" customWidth="1" width="11.5703125"/>
    <col min="3358" max="3358" customWidth="1" width="11.5703125"/>
    <col min="3359" max="3359" customWidth="1" width="11.5703125"/>
    <col min="3360" max="3360" customWidth="1" width="11.5703125"/>
    <col min="3361" max="3361" customWidth="1" width="11.5703125"/>
    <col min="3362" max="3362" customWidth="1" width="11.5703125"/>
    <col min="3363" max="3363" customWidth="1" width="11.5703125"/>
    <col min="3364" max="3364" customWidth="1" width="11.5703125"/>
    <col min="3365" max="3365" customWidth="1" width="11.5703125"/>
    <col min="3366" max="3366" customWidth="1" width="11.5703125"/>
    <col min="3367" max="3367" customWidth="1" width="11.5703125"/>
    <col min="3368" max="3368" customWidth="1" width="11.5703125"/>
    <col min="3369" max="3369" customWidth="1" width="11.5703125"/>
    <col min="3370" max="3370" customWidth="1" width="11.5703125"/>
    <col min="3371" max="3371" customWidth="1" width="11.5703125"/>
    <col min="3372" max="3372" customWidth="1" width="11.5703125"/>
    <col min="3373" max="3373" customWidth="1" width="11.5703125"/>
    <col min="3374" max="3374" customWidth="1" width="11.5703125"/>
    <col min="3375" max="3375" customWidth="1" width="11.5703125"/>
    <col min="3376" max="3376" customWidth="1" width="11.5703125"/>
    <col min="3377" max="3377" customWidth="1" width="11.5703125"/>
    <col min="3378" max="3378" customWidth="1" width="11.5703125"/>
    <col min="3379" max="3379" customWidth="1" width="11.5703125"/>
    <col min="3380" max="3380" customWidth="1" width="11.5703125"/>
    <col min="3381" max="3381" customWidth="1" width="11.5703125"/>
    <col min="3382" max="3382" customWidth="1" width="11.5703125"/>
    <col min="3383" max="3383" customWidth="1" width="11.5703125"/>
    <col min="3384" max="3384" customWidth="1" width="11.5703125"/>
    <col min="3385" max="3385" customWidth="1" width="11.5703125"/>
    <col min="3386" max="3386" customWidth="1" width="11.5703125"/>
    <col min="3387" max="3387" customWidth="1" width="11.5703125"/>
    <col min="3388" max="3388" customWidth="1" width="11.5703125"/>
    <col min="3389" max="3389" customWidth="1" width="11.5703125"/>
    <col min="3390" max="3390" customWidth="1" width="11.5703125"/>
    <col min="3391" max="3391" customWidth="1" width="11.5703125"/>
    <col min="3392" max="3392" customWidth="1" width="11.5703125"/>
    <col min="3393" max="3393" customWidth="1" width="11.5703125"/>
    <col min="3394" max="3394" customWidth="1" width="11.5703125"/>
    <col min="3395" max="3395" customWidth="1" width="11.5703125"/>
    <col min="3396" max="3396" customWidth="1" width="11.5703125"/>
    <col min="3397" max="3397" customWidth="1" width="11.5703125"/>
    <col min="3398" max="3398" customWidth="1" width="11.5703125"/>
    <col min="3399" max="3399" customWidth="1" width="11.5703125"/>
    <col min="3400" max="3400" customWidth="1" width="11.5703125"/>
    <col min="3401" max="3401" customWidth="1" width="11.5703125"/>
    <col min="3402" max="3402" customWidth="1" width="11.5703125"/>
    <col min="3403" max="3403" customWidth="1" width="11.5703125"/>
    <col min="3404" max="3404" customWidth="1" width="11.5703125"/>
    <col min="3405" max="3405" customWidth="1" width="11.5703125"/>
    <col min="3406" max="3406" customWidth="1" width="11.5703125"/>
    <col min="3407" max="3407" customWidth="1" width="11.5703125"/>
    <col min="3408" max="3408" customWidth="1" width="11.5703125"/>
    <col min="3409" max="3409" customWidth="1" width="11.5703125"/>
    <col min="3410" max="3410" customWidth="1" width="11.5703125"/>
    <col min="3411" max="3411" customWidth="1" width="11.5703125"/>
    <col min="3412" max="3412" customWidth="1" width="11.5703125"/>
    <col min="3413" max="3413" customWidth="1" width="11.5703125"/>
    <col min="3414" max="3414" customWidth="1" width="11.5703125"/>
    <col min="3415" max="3415" customWidth="1" width="11.5703125"/>
    <col min="3416" max="3416" customWidth="1" width="11.5703125"/>
    <col min="3417" max="3417" customWidth="1" width="11.5703125"/>
    <col min="3418" max="3418" customWidth="1" width="11.5703125"/>
    <col min="3419" max="3419" customWidth="1" width="11.5703125"/>
    <col min="3420" max="3420" customWidth="1" width="11.5703125"/>
    <col min="3421" max="3421" customWidth="1" width="11.5703125"/>
    <col min="3422" max="3422" customWidth="1" width="11.5703125"/>
    <col min="3423" max="3423" customWidth="1" width="11.5703125"/>
    <col min="3424" max="3424" customWidth="1" width="11.5703125"/>
    <col min="3425" max="3425" customWidth="1" width="11.5703125"/>
    <col min="3426" max="3426" customWidth="1" width="11.5703125"/>
    <col min="3427" max="3427" customWidth="1" width="11.5703125"/>
    <col min="3428" max="3428" customWidth="1" width="11.5703125"/>
    <col min="3429" max="3429" customWidth="1" width="11.5703125"/>
    <col min="3430" max="3430" customWidth="1" width="11.5703125"/>
    <col min="3431" max="3431" customWidth="1" width="11.5703125"/>
    <col min="3432" max="3432" customWidth="1" width="11.5703125"/>
    <col min="3433" max="3433" customWidth="1" width="11.5703125"/>
    <col min="3434" max="3434" customWidth="1" width="11.5703125"/>
    <col min="3435" max="3435" customWidth="1" width="11.5703125"/>
    <col min="3436" max="3436" customWidth="1" width="11.5703125"/>
    <col min="3437" max="3437" customWidth="1" width="11.5703125"/>
    <col min="3438" max="3438" customWidth="1" width="11.5703125"/>
    <col min="3439" max="3439" customWidth="1" width="11.5703125"/>
    <col min="3440" max="3440" customWidth="1" width="11.5703125"/>
    <col min="3441" max="3441" customWidth="1" width="11.5703125"/>
    <col min="3442" max="3442" customWidth="1" width="11.5703125"/>
    <col min="3443" max="3443" customWidth="1" width="11.5703125"/>
    <col min="3444" max="3444" customWidth="1" width="11.5703125"/>
    <col min="3445" max="3445" customWidth="1" width="11.5703125"/>
    <col min="3446" max="3446" customWidth="1" width="11.5703125"/>
    <col min="3447" max="3447" customWidth="1" width="11.5703125"/>
    <col min="3448" max="3448" customWidth="1" width="11.5703125"/>
    <col min="3449" max="3449" customWidth="1" width="11.5703125"/>
    <col min="3450" max="3450" customWidth="1" width="11.5703125"/>
    <col min="3451" max="3451" customWidth="1" width="11.5703125"/>
    <col min="3452" max="3452" customWidth="1" width="11.5703125"/>
    <col min="3453" max="3453" customWidth="1" width="11.5703125"/>
    <col min="3454" max="3454" customWidth="1" width="11.5703125"/>
    <col min="3455" max="3455" customWidth="1" width="11.5703125"/>
    <col min="3456" max="3456" customWidth="1" width="11.5703125"/>
    <col min="3457" max="3457" customWidth="1" width="11.5703125"/>
    <col min="3458" max="3458" customWidth="1" width="11.5703125"/>
    <col min="3459" max="3459" customWidth="1" width="11.5703125"/>
    <col min="3460" max="3460" customWidth="1" width="11.5703125"/>
    <col min="3461" max="3461" customWidth="1" width="11.5703125"/>
    <col min="3462" max="3462" customWidth="1" width="11.5703125"/>
    <col min="3463" max="3463" customWidth="1" width="11.5703125"/>
    <col min="3464" max="3464" customWidth="1" width="11.5703125"/>
    <col min="3465" max="3465" customWidth="1" width="11.5703125"/>
    <col min="3466" max="3466" customWidth="1" width="11.5703125"/>
    <col min="3467" max="3467" customWidth="1" width="11.5703125"/>
    <col min="3468" max="3468" customWidth="1" width="11.5703125"/>
    <col min="3469" max="3469" customWidth="1" width="11.5703125"/>
    <col min="3470" max="3470" customWidth="1" width="11.5703125"/>
    <col min="3471" max="3471" customWidth="1" width="11.5703125"/>
    <col min="3472" max="3472" customWidth="1" width="11.5703125"/>
    <col min="3473" max="3473" customWidth="1" width="11.5703125"/>
    <col min="3474" max="3474" customWidth="1" width="11.5703125"/>
    <col min="3475" max="3475" customWidth="1" width="11.5703125"/>
    <col min="3476" max="3476" customWidth="1" width="11.5703125"/>
    <col min="3477" max="3477" customWidth="1" width="11.5703125"/>
    <col min="3478" max="3478" customWidth="1" width="11.5703125"/>
    <col min="3479" max="3479" customWidth="1" width="11.5703125"/>
    <col min="3480" max="3480" customWidth="1" width="11.5703125"/>
    <col min="3481" max="3481" customWidth="1" width="11.5703125"/>
    <col min="3482" max="3482" customWidth="1" width="11.5703125"/>
    <col min="3483" max="3483" customWidth="1" width="11.5703125"/>
    <col min="3484" max="3484" customWidth="1" width="11.5703125"/>
    <col min="3485" max="3485" customWidth="1" width="11.5703125"/>
    <col min="3486" max="3486" customWidth="1" width="11.5703125"/>
    <col min="3487" max="3487" customWidth="1" width="11.5703125"/>
    <col min="3488" max="3488" customWidth="1" width="11.5703125"/>
    <col min="3489" max="3489" customWidth="1" width="11.5703125"/>
    <col min="3490" max="3490" customWidth="1" width="11.5703125"/>
    <col min="3491" max="3491" customWidth="1" width="11.5703125"/>
    <col min="3492" max="3492" customWidth="1" width="11.5703125"/>
    <col min="3493" max="3493" customWidth="1" width="11.5703125"/>
    <col min="3494" max="3494" customWidth="1" width="11.5703125"/>
    <col min="3495" max="3495" customWidth="1" width="11.5703125"/>
    <col min="3496" max="3496" customWidth="1" width="11.5703125"/>
    <col min="3497" max="3497" customWidth="1" width="11.5703125"/>
    <col min="3498" max="3498" customWidth="1" width="11.5703125"/>
    <col min="3499" max="3499" customWidth="1" width="11.5703125"/>
    <col min="3500" max="3500" customWidth="1" width="11.5703125"/>
    <col min="3501" max="3501" customWidth="1" width="11.5703125"/>
    <col min="3502" max="3502" customWidth="1" width="11.5703125"/>
    <col min="3503" max="3503" customWidth="1" width="11.5703125"/>
    <col min="3504" max="3504" customWidth="1" width="11.5703125"/>
    <col min="3505" max="3505" customWidth="1" width="11.5703125"/>
    <col min="3506" max="3506" customWidth="1" width="11.5703125"/>
    <col min="3507" max="3507" customWidth="1" width="11.5703125"/>
    <col min="3508" max="3508" customWidth="1" width="11.5703125"/>
    <col min="3509" max="3509" customWidth="1" width="11.5703125"/>
    <col min="3510" max="3510" customWidth="1" width="11.5703125"/>
    <col min="3511" max="3511" customWidth="1" width="11.5703125"/>
    <col min="3512" max="3512" customWidth="1" width="11.5703125"/>
    <col min="3513" max="3513" customWidth="1" width="11.5703125"/>
    <col min="3514" max="3514" customWidth="1" width="11.5703125"/>
    <col min="3515" max="3515" customWidth="1" width="11.5703125"/>
    <col min="3516" max="3516" customWidth="1" width="11.5703125"/>
    <col min="3517" max="3517" customWidth="1" width="11.5703125"/>
    <col min="3518" max="3518" customWidth="1" width="11.5703125"/>
    <col min="3519" max="3519" customWidth="1" width="11.5703125"/>
    <col min="3520" max="3520" customWidth="1" width="11.5703125"/>
    <col min="3521" max="3521" customWidth="1" width="11.5703125"/>
    <col min="3522" max="3522" customWidth="1" width="11.5703125"/>
    <col min="3523" max="3523" customWidth="1" width="11.5703125"/>
    <col min="3524" max="3524" customWidth="1" width="11.5703125"/>
    <col min="3525" max="3525" customWidth="1" width="11.5703125"/>
    <col min="3526" max="3526" customWidth="1" width="11.5703125"/>
    <col min="3527" max="3527" customWidth="1" width="11.5703125"/>
    <col min="3528" max="3528" customWidth="1" width="11.5703125"/>
    <col min="3529" max="3529" customWidth="1" width="11.5703125"/>
    <col min="3530" max="3530" customWidth="1" width="11.5703125"/>
    <col min="3531" max="3531" customWidth="1" width="11.5703125"/>
    <col min="3532" max="3532" customWidth="1" width="11.5703125"/>
    <col min="3533" max="3533" customWidth="1" width="11.5703125"/>
    <col min="3534" max="3534" customWidth="1" width="11.5703125"/>
    <col min="3535" max="3535" customWidth="1" width="11.5703125"/>
    <col min="3536" max="3536" customWidth="1" width="11.5703125"/>
    <col min="3537" max="3537" customWidth="1" width="11.5703125"/>
    <col min="3538" max="3538" customWidth="1" width="11.5703125"/>
    <col min="3539" max="3539" customWidth="1" width="11.5703125"/>
    <col min="3540" max="3540" customWidth="1" width="11.5703125"/>
    <col min="3541" max="3541" customWidth="1" width="11.5703125"/>
    <col min="3542" max="3542" customWidth="1" width="11.5703125"/>
    <col min="3543" max="3543" customWidth="1" width="11.5703125"/>
    <col min="3544" max="3544" customWidth="1" width="11.5703125"/>
    <col min="3545" max="3545" customWidth="1" width="11.5703125"/>
    <col min="3546" max="3546" customWidth="1" width="11.5703125"/>
    <col min="3547" max="3547" customWidth="1" width="11.5703125"/>
    <col min="3548" max="3548" customWidth="1" width="11.5703125"/>
    <col min="3549" max="3549" customWidth="1" width="11.5703125"/>
    <col min="3550" max="3550" customWidth="1" width="11.5703125"/>
    <col min="3551" max="3551" customWidth="1" width="11.5703125"/>
    <col min="3552" max="3552" customWidth="1" width="11.5703125"/>
    <col min="3553" max="3553" customWidth="1" width="11.5703125"/>
    <col min="3554" max="3554" customWidth="1" width="11.5703125"/>
    <col min="3555" max="3555" customWidth="1" width="11.5703125"/>
    <col min="3556" max="3556" customWidth="1" width="11.5703125"/>
    <col min="3557" max="3557" customWidth="1" width="11.5703125"/>
    <col min="3558" max="3558" customWidth="1" width="11.5703125"/>
    <col min="3559" max="3559" customWidth="1" width="11.5703125"/>
    <col min="3560" max="3560" customWidth="1" width="11.5703125"/>
    <col min="3561" max="3561" customWidth="1" width="11.5703125"/>
    <col min="3562" max="3562" customWidth="1" width="11.5703125"/>
    <col min="3563" max="3563" customWidth="1" width="11.5703125"/>
    <col min="3564" max="3564" customWidth="1" width="11.5703125"/>
    <col min="3565" max="3565" customWidth="1" width="11.5703125"/>
    <col min="3566" max="3566" customWidth="1" width="11.5703125"/>
    <col min="3567" max="3567" customWidth="1" width="11.5703125"/>
    <col min="3568" max="3568" customWidth="1" width="11.5703125"/>
    <col min="3569" max="3569" customWidth="1" width="11.5703125"/>
    <col min="3570" max="3570" customWidth="1" width="11.5703125"/>
    <col min="3571" max="3571" customWidth="1" width="11.5703125"/>
    <col min="3572" max="3572" customWidth="1" width="11.5703125"/>
    <col min="3573" max="3573" customWidth="1" width="11.5703125"/>
    <col min="3574" max="3574" customWidth="1" width="11.5703125"/>
    <col min="3575" max="3575" customWidth="1" width="11.5703125"/>
    <col min="3576" max="3576" customWidth="1" width="11.5703125"/>
    <col min="3577" max="3577" customWidth="1" width="11.5703125"/>
    <col min="3578" max="3578" customWidth="1" width="11.5703125"/>
    <col min="3579" max="3579" customWidth="1" width="11.5703125"/>
    <col min="3580" max="3580" customWidth="1" width="11.5703125"/>
    <col min="3581" max="3581" customWidth="1" width="11.5703125"/>
    <col min="3582" max="3582" customWidth="1" width="11.5703125"/>
    <col min="3583" max="3583" customWidth="1" width="11.5703125"/>
    <col min="3584" max="3584" customWidth="1" width="11.5703125"/>
    <col min="3585" max="3585" customWidth="1" width="11.5703125"/>
    <col min="3586" max="3586" customWidth="1" width="11.5703125"/>
    <col min="3587" max="3587" customWidth="1" width="11.5703125"/>
    <col min="3588" max="3588" customWidth="1" width="11.5703125"/>
    <col min="3589" max="3589" customWidth="1" width="11.5703125"/>
    <col min="3590" max="3590" customWidth="1" width="11.5703125"/>
    <col min="3591" max="3591" customWidth="1" width="11.5703125"/>
    <col min="3592" max="3592" customWidth="1" width="11.5703125"/>
    <col min="3593" max="3593" customWidth="1" width="11.5703125"/>
    <col min="3594" max="3594" customWidth="1" width="11.5703125"/>
    <col min="3595" max="3595" customWidth="1" width="11.5703125"/>
    <col min="3596" max="3596" customWidth="1" width="11.5703125"/>
    <col min="3597" max="3597" customWidth="1" width="11.5703125"/>
    <col min="3598" max="3598" customWidth="1" width="11.5703125"/>
    <col min="3599" max="3599" customWidth="1" width="11.5703125"/>
    <col min="3600" max="3600" customWidth="1" width="11.5703125"/>
    <col min="3601" max="3601" customWidth="1" width="11.5703125"/>
    <col min="3602" max="3602" customWidth="1" width="11.5703125"/>
    <col min="3603" max="3603" customWidth="1" width="11.5703125"/>
    <col min="3604" max="3604" customWidth="1" width="11.5703125"/>
    <col min="3605" max="3605" customWidth="1" width="11.5703125"/>
    <col min="3606" max="3606" customWidth="1" width="11.5703125"/>
    <col min="3607" max="3607" customWidth="1" width="11.5703125"/>
    <col min="3608" max="3608" customWidth="1" width="11.5703125"/>
    <col min="3609" max="3609" customWidth="1" width="11.5703125"/>
    <col min="3610" max="3610" customWidth="1" width="11.5703125"/>
    <col min="3611" max="3611" customWidth="1" width="11.5703125"/>
    <col min="3612" max="3612" customWidth="1" width="11.5703125"/>
    <col min="3613" max="3613" customWidth="1" width="11.5703125"/>
    <col min="3614" max="3614" customWidth="1" width="11.5703125"/>
    <col min="3615" max="3615" customWidth="1" width="11.5703125"/>
    <col min="3616" max="3616" customWidth="1" width="11.5703125"/>
    <col min="3617" max="3617" customWidth="1" width="11.5703125"/>
    <col min="3618" max="3618" customWidth="1" width="11.5703125"/>
    <col min="3619" max="3619" customWidth="1" width="11.5703125"/>
    <col min="3620" max="3620" customWidth="1" width="11.5703125"/>
    <col min="3621" max="3621" customWidth="1" width="11.5703125"/>
    <col min="3622" max="3622" customWidth="1" width="11.5703125"/>
    <col min="3623" max="3623" customWidth="1" width="11.5703125"/>
    <col min="3624" max="3624" customWidth="1" width="11.5703125"/>
    <col min="3625" max="3625" customWidth="1" width="11.5703125"/>
    <col min="3626" max="3626" customWidth="1" width="11.5703125"/>
    <col min="3627" max="3627" customWidth="1" width="11.5703125"/>
    <col min="3628" max="3628" customWidth="1" width="11.5703125"/>
    <col min="3629" max="3629" customWidth="1" width="11.5703125"/>
    <col min="3630" max="3630" customWidth="1" width="11.5703125"/>
    <col min="3631" max="3631" customWidth="1" width="11.5703125"/>
    <col min="3632" max="3632" customWidth="1" width="11.5703125"/>
    <col min="3633" max="3633" customWidth="1" width="11.5703125"/>
    <col min="3634" max="3634" customWidth="1" width="11.5703125"/>
    <col min="3635" max="3635" customWidth="1" width="11.5703125"/>
    <col min="3636" max="3636" customWidth="1" width="11.5703125"/>
    <col min="3637" max="3637" customWidth="1" width="11.5703125"/>
    <col min="3638" max="3638" customWidth="1" width="11.5703125"/>
    <col min="3639" max="3639" customWidth="1" width="11.5703125"/>
    <col min="3640" max="3640" customWidth="1" width="11.5703125"/>
    <col min="3641" max="3641" customWidth="1" width="11.5703125"/>
    <col min="3642" max="3642" customWidth="1" width="11.5703125"/>
    <col min="3643" max="3643" customWidth="1" width="11.5703125"/>
    <col min="3644" max="3644" customWidth="1" width="11.5703125"/>
    <col min="3645" max="3645" customWidth="1" width="11.5703125"/>
    <col min="3646" max="3646" customWidth="1" width="11.5703125"/>
    <col min="3647" max="3647" customWidth="1" width="11.5703125"/>
    <col min="3648" max="3648" customWidth="1" width="11.5703125"/>
    <col min="3649" max="3649" customWidth="1" width="11.5703125"/>
    <col min="3650" max="3650" customWidth="1" width="11.5703125"/>
    <col min="3651" max="3651" customWidth="1" width="11.5703125"/>
    <col min="3652" max="3652" customWidth="1" width="11.5703125"/>
    <col min="3653" max="3653" customWidth="1" width="11.5703125"/>
    <col min="3654" max="3654" customWidth="1" width="11.5703125"/>
    <col min="3655" max="3655" customWidth="1" width="11.5703125"/>
    <col min="3656" max="3656" customWidth="1" width="11.5703125"/>
    <col min="3657" max="3657" customWidth="1" width="11.5703125"/>
    <col min="3658" max="3658" customWidth="1" width="11.5703125"/>
    <col min="3659" max="3659" customWidth="1" width="11.5703125"/>
    <col min="3660" max="3660" customWidth="1" width="11.5703125"/>
    <col min="3661" max="3661" customWidth="1" width="11.5703125"/>
    <col min="3662" max="3662" customWidth="1" width="11.5703125"/>
    <col min="3663" max="3663" customWidth="1" width="11.5703125"/>
    <col min="3664" max="3664" customWidth="1" width="11.5703125"/>
    <col min="3665" max="3665" customWidth="1" width="11.5703125"/>
    <col min="3666" max="3666" customWidth="1" width="11.5703125"/>
    <col min="3667" max="3667" customWidth="1" width="11.5703125"/>
    <col min="3668" max="3668" customWidth="1" width="11.5703125"/>
    <col min="3669" max="3669" customWidth="1" width="11.5703125"/>
    <col min="3670" max="3670" customWidth="1" width="11.5703125"/>
    <col min="3671" max="3671" customWidth="1" width="11.5703125"/>
    <col min="3672" max="3672" customWidth="1" width="11.5703125"/>
    <col min="3673" max="3673" customWidth="1" width="11.5703125"/>
    <col min="3674" max="3674" customWidth="1" width="11.5703125"/>
    <col min="3675" max="3675" customWidth="1" width="11.5703125"/>
    <col min="3676" max="3676" customWidth="1" width="11.5703125"/>
    <col min="3677" max="3677" customWidth="1" width="11.5703125"/>
    <col min="3678" max="3678" customWidth="1" width="11.5703125"/>
    <col min="3679" max="3679" customWidth="1" width="11.5703125"/>
    <col min="3680" max="3680" customWidth="1" width="11.5703125"/>
    <col min="3681" max="3681" customWidth="1" width="11.5703125"/>
    <col min="3682" max="3682" customWidth="1" width="11.5703125"/>
    <col min="3683" max="3683" customWidth="1" width="11.5703125"/>
    <col min="3684" max="3684" customWidth="1" width="11.5703125"/>
    <col min="3685" max="3685" customWidth="1" width="11.5703125"/>
    <col min="3686" max="3686" customWidth="1" width="11.5703125"/>
    <col min="3687" max="3687" customWidth="1" width="11.5703125"/>
    <col min="3688" max="3688" customWidth="1" width="11.5703125"/>
    <col min="3689" max="3689" customWidth="1" width="11.5703125"/>
    <col min="3690" max="3690" customWidth="1" width="11.5703125"/>
    <col min="3691" max="3691" customWidth="1" width="11.5703125"/>
    <col min="3692" max="3692" customWidth="1" width="11.5703125"/>
    <col min="3693" max="3693" customWidth="1" width="11.5703125"/>
    <col min="3694" max="3694" customWidth="1" width="11.5703125"/>
    <col min="3695" max="3695" customWidth="1" width="11.5703125"/>
    <col min="3696" max="3696" customWidth="1" width="11.5703125"/>
    <col min="3697" max="3697" customWidth="1" width="11.5703125"/>
    <col min="3698" max="3698" customWidth="1" width="11.5703125"/>
    <col min="3699" max="3699" customWidth="1" width="11.5703125"/>
    <col min="3700" max="3700" customWidth="1" width="11.5703125"/>
    <col min="3701" max="3701" customWidth="1" width="11.5703125"/>
    <col min="3702" max="3702" customWidth="1" width="11.5703125"/>
    <col min="3703" max="3703" customWidth="1" width="11.5703125"/>
    <col min="3704" max="3704" customWidth="1" width="11.5703125"/>
    <col min="3705" max="3705" customWidth="1" width="11.5703125"/>
    <col min="3706" max="3706" customWidth="1" width="11.5703125"/>
    <col min="3707" max="3707" customWidth="1" width="11.5703125"/>
    <col min="3708" max="3708" customWidth="1" width="11.5703125"/>
    <col min="3709" max="3709" customWidth="1" width="11.5703125"/>
    <col min="3710" max="3710" customWidth="1" width="11.5703125"/>
    <col min="3711" max="3711" customWidth="1" width="11.5703125"/>
    <col min="3712" max="3712" customWidth="1" width="11.5703125"/>
    <col min="3713" max="3713" customWidth="1" width="11.5703125"/>
    <col min="3714" max="3714" customWidth="1" width="11.5703125"/>
    <col min="3715" max="3715" customWidth="1" width="11.5703125"/>
    <col min="3716" max="3716" customWidth="1" width="11.5703125"/>
    <col min="3717" max="3717" customWidth="1" width="11.5703125"/>
    <col min="3718" max="3718" customWidth="1" width="11.5703125"/>
    <col min="3719" max="3719" customWidth="1" width="11.5703125"/>
    <col min="3720" max="3720" customWidth="1" width="11.5703125"/>
    <col min="3721" max="3721" customWidth="1" width="11.5703125"/>
    <col min="3722" max="3722" customWidth="1" width="11.5703125"/>
    <col min="3723" max="3723" customWidth="1" width="11.5703125"/>
    <col min="3724" max="3724" customWidth="1" width="11.5703125"/>
    <col min="3725" max="3725" customWidth="1" width="11.5703125"/>
    <col min="3726" max="3726" customWidth="1" width="11.5703125"/>
    <col min="3727" max="3727" customWidth="1" width="11.5703125"/>
    <col min="3728" max="3728" customWidth="1" width="11.5703125"/>
    <col min="3729" max="3729" customWidth="1" width="11.5703125"/>
    <col min="3730" max="3730" customWidth="1" width="11.5703125"/>
    <col min="3731" max="3731" customWidth="1" width="11.5703125"/>
    <col min="3732" max="3732" customWidth="1" width="11.5703125"/>
    <col min="3733" max="3733" customWidth="1" width="11.5703125"/>
    <col min="3734" max="3734" customWidth="1" width="11.5703125"/>
    <col min="3735" max="3735" customWidth="1" width="11.5703125"/>
    <col min="3736" max="3736" customWidth="1" width="11.5703125"/>
    <col min="3737" max="3737" customWidth="1" width="11.5703125"/>
    <col min="3738" max="3738" customWidth="1" width="11.5703125"/>
    <col min="3739" max="3739" customWidth="1" width="11.5703125"/>
    <col min="3740" max="3740" customWidth="1" width="11.5703125"/>
    <col min="3741" max="3741" customWidth="1" width="11.5703125"/>
    <col min="3742" max="3742" customWidth="1" width="11.5703125"/>
    <col min="3743" max="3743" customWidth="1" width="11.5703125"/>
    <col min="3744" max="3744" customWidth="1" width="11.5703125"/>
    <col min="3745" max="3745" customWidth="1" width="11.5703125"/>
    <col min="3746" max="3746" customWidth="1" width="11.5703125"/>
    <col min="3747" max="3747" customWidth="1" width="11.5703125"/>
    <col min="3748" max="3748" customWidth="1" width="11.5703125"/>
    <col min="3749" max="3749" customWidth="1" width="11.5703125"/>
    <col min="3750" max="3750" customWidth="1" width="11.5703125"/>
    <col min="3751" max="3751" customWidth="1" width="11.5703125"/>
    <col min="3752" max="3752" customWidth="1" width="11.5703125"/>
    <col min="3753" max="3753" customWidth="1" width="11.5703125"/>
    <col min="3754" max="3754" customWidth="1" width="11.5703125"/>
    <col min="3755" max="3755" customWidth="1" width="11.5703125"/>
    <col min="3756" max="3756" customWidth="1" width="11.5703125"/>
    <col min="3757" max="3757" customWidth="1" width="11.5703125"/>
    <col min="3758" max="3758" customWidth="1" width="11.5703125"/>
    <col min="3759" max="3759" customWidth="1" width="11.5703125"/>
    <col min="3760" max="3760" customWidth="1" width="11.5703125"/>
    <col min="3761" max="3761" customWidth="1" width="11.5703125"/>
    <col min="3762" max="3762" customWidth="1" width="11.5703125"/>
    <col min="3763" max="3763" customWidth="1" width="11.5703125"/>
    <col min="3764" max="3764" customWidth="1" width="11.5703125"/>
    <col min="3765" max="3765" customWidth="1" width="11.5703125"/>
    <col min="3766" max="3766" customWidth="1" width="11.5703125"/>
    <col min="3767" max="3767" customWidth="1" width="11.5703125"/>
    <col min="3768" max="3768" customWidth="1" width="11.5703125"/>
    <col min="3769" max="3769" customWidth="1" width="11.5703125"/>
    <col min="3770" max="3770" customWidth="1" width="11.5703125"/>
    <col min="3771" max="3771" customWidth="1" width="11.5703125"/>
    <col min="3772" max="3772" customWidth="1" width="11.5703125"/>
    <col min="3773" max="3773" customWidth="1" width="11.5703125"/>
    <col min="3774" max="3774" customWidth="1" width="11.5703125"/>
    <col min="3775" max="3775" customWidth="1" width="11.5703125"/>
    <col min="3776" max="3776" customWidth="1" width="11.5703125"/>
    <col min="3777" max="3777" customWidth="1" width="11.5703125"/>
    <col min="3778" max="3778" customWidth="1" width="11.5703125"/>
    <col min="3779" max="3779" customWidth="1" width="11.5703125"/>
    <col min="3780" max="3780" customWidth="1" width="11.5703125"/>
    <col min="3781" max="3781" customWidth="1" width="11.5703125"/>
    <col min="3782" max="3782" customWidth="1" width="11.5703125"/>
    <col min="3783" max="3783" customWidth="1" width="11.5703125"/>
    <col min="3784" max="3784" customWidth="1" width="11.5703125"/>
    <col min="3785" max="3785" customWidth="1" width="11.5703125"/>
    <col min="3786" max="3786" customWidth="1" width="11.5703125"/>
    <col min="3787" max="3787" customWidth="1" width="11.5703125"/>
    <col min="3788" max="3788" customWidth="1" width="11.5703125"/>
    <col min="3789" max="3789" customWidth="1" width="11.5703125"/>
    <col min="3790" max="3790" customWidth="1" width="11.5703125"/>
    <col min="3791" max="3791" customWidth="1" width="11.5703125"/>
    <col min="3792" max="3792" customWidth="1" width="11.5703125"/>
    <col min="3793" max="3793" customWidth="1" width="11.5703125"/>
    <col min="3794" max="3794" customWidth="1" width="11.5703125"/>
    <col min="3795" max="3795" customWidth="1" width="11.5703125"/>
    <col min="3796" max="3796" customWidth="1" width="11.5703125"/>
    <col min="3797" max="3797" customWidth="1" width="11.5703125"/>
    <col min="3798" max="3798" customWidth="1" width="11.5703125"/>
    <col min="3799" max="3799" customWidth="1" width="11.5703125"/>
    <col min="3800" max="3800" customWidth="1" width="11.5703125"/>
    <col min="3801" max="3801" customWidth="1" width="11.5703125"/>
    <col min="3802" max="3802" customWidth="1" width="11.5703125"/>
    <col min="3803" max="3803" customWidth="1" width="11.5703125"/>
    <col min="3804" max="3804" customWidth="1" width="11.5703125"/>
    <col min="3805" max="3805" customWidth="1" width="11.5703125"/>
    <col min="3806" max="3806" customWidth="1" width="11.5703125"/>
    <col min="3807" max="3807" customWidth="1" width="11.5703125"/>
    <col min="3808" max="3808" customWidth="1" width="11.5703125"/>
    <col min="3809" max="3809" customWidth="1" width="11.5703125"/>
    <col min="3810" max="3810" customWidth="1" width="11.5703125"/>
    <col min="3811" max="3811" customWidth="1" width="11.5703125"/>
    <col min="3812" max="3812" customWidth="1" width="11.5703125"/>
    <col min="3813" max="3813" customWidth="1" width="11.5703125"/>
    <col min="3814" max="3814" customWidth="1" width="11.5703125"/>
    <col min="3815" max="3815" customWidth="1" width="11.5703125"/>
    <col min="3816" max="3816" customWidth="1" width="11.5703125"/>
    <col min="3817" max="3817" customWidth="1" width="11.5703125"/>
    <col min="3818" max="3818" customWidth="1" width="11.5703125"/>
    <col min="3819" max="3819" customWidth="1" width="11.5703125"/>
    <col min="3820" max="3820" customWidth="1" width="11.5703125"/>
    <col min="3821" max="3821" customWidth="1" width="11.5703125"/>
    <col min="3822" max="3822" customWidth="1" width="11.5703125"/>
    <col min="3823" max="3823" customWidth="1" width="11.5703125"/>
    <col min="3824" max="3824" customWidth="1" width="11.5703125"/>
    <col min="3825" max="3825" customWidth="1" width="11.5703125"/>
    <col min="3826" max="3826" customWidth="1" width="11.5703125"/>
    <col min="3827" max="3827" customWidth="1" width="11.5703125"/>
    <col min="3828" max="3828" customWidth="1" width="11.5703125"/>
    <col min="3829" max="3829" customWidth="1" width="11.5703125"/>
    <col min="3830" max="3830" customWidth="1" width="11.5703125"/>
    <col min="3831" max="3831" customWidth="1" width="11.5703125"/>
    <col min="3832" max="3832" customWidth="1" width="11.5703125"/>
    <col min="3833" max="3833" customWidth="1" width="11.5703125"/>
    <col min="3834" max="3834" customWidth="1" width="11.5703125"/>
    <col min="3835" max="3835" customWidth="1" width="11.5703125"/>
    <col min="3836" max="3836" customWidth="1" width="11.5703125"/>
    <col min="3837" max="3837" customWidth="1" width="11.5703125"/>
    <col min="3838" max="3838" customWidth="1" width="11.5703125"/>
    <col min="3839" max="3839" customWidth="1" width="11.5703125"/>
    <col min="3840" max="3840" customWidth="1" width="11.5703125"/>
    <col min="3841" max="3841" customWidth="1" width="11.5703125"/>
    <col min="3842" max="3842" customWidth="1" width="11.5703125"/>
    <col min="3843" max="3843" customWidth="1" width="11.5703125"/>
    <col min="3844" max="3844" customWidth="1" width="11.5703125"/>
    <col min="3845" max="3845" customWidth="1" width="11.5703125"/>
    <col min="3846" max="3846" customWidth="1" width="11.5703125"/>
    <col min="3847" max="3847" customWidth="1" width="11.5703125"/>
    <col min="3848" max="3848" customWidth="1" width="11.5703125"/>
    <col min="3849" max="3849" customWidth="1" width="11.5703125"/>
    <col min="3850" max="3850" customWidth="1" width="11.5703125"/>
    <col min="3851" max="3851" customWidth="1" width="11.5703125"/>
    <col min="3852" max="3852" customWidth="1" width="11.5703125"/>
    <col min="3853" max="3853" customWidth="1" width="11.5703125"/>
    <col min="3854" max="3854" customWidth="1" width="11.5703125"/>
    <col min="3855" max="3855" customWidth="1" width="11.5703125"/>
    <col min="3856" max="3856" customWidth="1" width="11.5703125"/>
    <col min="3857" max="3857" customWidth="1" width="11.5703125"/>
    <col min="3858" max="3858" customWidth="1" width="11.5703125"/>
    <col min="3859" max="3859" customWidth="1" width="11.5703125"/>
    <col min="3860" max="3860" customWidth="1" width="11.5703125"/>
    <col min="3861" max="3861" customWidth="1" width="11.5703125"/>
    <col min="3862" max="3862" customWidth="1" width="11.5703125"/>
    <col min="3863" max="3863" customWidth="1" width="11.5703125"/>
    <col min="3864" max="3864" customWidth="1" width="11.5703125"/>
    <col min="3865" max="3865" customWidth="1" width="11.5703125"/>
    <col min="3866" max="3866" customWidth="1" width="11.5703125"/>
    <col min="3867" max="3867" customWidth="1" width="11.5703125"/>
    <col min="3868" max="3868" customWidth="1" width="11.5703125"/>
    <col min="3869" max="3869" customWidth="1" width="11.5703125"/>
    <col min="3870" max="3870" customWidth="1" width="11.5703125"/>
    <col min="3871" max="3871" customWidth="1" width="11.5703125"/>
    <col min="3872" max="3872" customWidth="1" width="11.5703125"/>
    <col min="3873" max="3873" customWidth="1" width="11.5703125"/>
    <col min="3874" max="3874" customWidth="1" width="11.5703125"/>
    <col min="3875" max="3875" customWidth="1" width="11.5703125"/>
    <col min="3876" max="3876" customWidth="1" width="11.5703125"/>
    <col min="3877" max="3877" customWidth="1" width="11.5703125"/>
    <col min="3878" max="3878" customWidth="1" width="11.5703125"/>
    <col min="3879" max="3879" customWidth="1" width="11.5703125"/>
    <col min="3880" max="3880" customWidth="1" width="11.5703125"/>
    <col min="3881" max="3881" customWidth="1" width="11.5703125"/>
    <col min="3882" max="3882" customWidth="1" width="11.5703125"/>
    <col min="3883" max="3883" customWidth="1" width="11.5703125"/>
    <col min="3884" max="3884" customWidth="1" width="11.5703125"/>
    <col min="3885" max="3885" customWidth="1" width="11.5703125"/>
    <col min="3886" max="3886" customWidth="1" width="11.5703125"/>
    <col min="3887" max="3887" customWidth="1" width="11.5703125"/>
    <col min="3888" max="3888" customWidth="1" width="11.5703125"/>
    <col min="3889" max="3889" customWidth="1" width="11.5703125"/>
    <col min="3890" max="3890" customWidth="1" width="11.5703125"/>
    <col min="3891" max="3891" customWidth="1" width="11.5703125"/>
    <col min="3892" max="3892" customWidth="1" width="11.5703125"/>
    <col min="3893" max="3893" customWidth="1" width="11.5703125"/>
    <col min="3894" max="3894" customWidth="1" width="11.5703125"/>
    <col min="3895" max="3895" customWidth="1" width="11.5703125"/>
    <col min="3896" max="3896" customWidth="1" width="11.5703125"/>
    <col min="3897" max="3897" customWidth="1" width="11.5703125"/>
    <col min="3898" max="3898" customWidth="1" width="11.5703125"/>
    <col min="3899" max="3899" customWidth="1" width="11.5703125"/>
    <col min="3900" max="3900" customWidth="1" width="11.5703125"/>
    <col min="3901" max="3901" customWidth="1" width="11.5703125"/>
    <col min="3902" max="3902" customWidth="1" width="11.5703125"/>
    <col min="3903" max="3903" customWidth="1" width="11.5703125"/>
    <col min="3904" max="3904" customWidth="1" width="11.5703125"/>
    <col min="3905" max="3905" customWidth="1" width="11.5703125"/>
    <col min="3906" max="3906" customWidth="1" width="11.5703125"/>
    <col min="3907" max="3907" customWidth="1" width="11.5703125"/>
    <col min="3908" max="3908" customWidth="1" width="11.5703125"/>
    <col min="3909" max="3909" customWidth="1" width="11.5703125"/>
    <col min="3910" max="3910" customWidth="1" width="11.5703125"/>
    <col min="3911" max="3911" customWidth="1" width="11.5703125"/>
    <col min="3912" max="3912" customWidth="1" width="11.5703125"/>
    <col min="3913" max="3913" customWidth="1" width="11.5703125"/>
    <col min="3914" max="3914" customWidth="1" width="11.5703125"/>
    <col min="3915" max="3915" customWidth="1" width="11.5703125"/>
    <col min="3916" max="3916" customWidth="1" width="11.5703125"/>
    <col min="3917" max="3917" customWidth="1" width="11.5703125"/>
    <col min="3918" max="3918" customWidth="1" width="11.5703125"/>
    <col min="3919" max="3919" customWidth="1" width="11.5703125"/>
    <col min="3920" max="3920" customWidth="1" width="11.5703125"/>
    <col min="3921" max="3921" customWidth="1" width="11.5703125"/>
    <col min="3922" max="3922" customWidth="1" width="11.5703125"/>
    <col min="3923" max="3923" customWidth="1" width="11.5703125"/>
    <col min="3924" max="3924" customWidth="1" width="11.5703125"/>
    <col min="3925" max="3925" customWidth="1" width="11.5703125"/>
    <col min="3926" max="3926" customWidth="1" width="11.5703125"/>
    <col min="3927" max="3927" customWidth="1" width="11.5703125"/>
    <col min="3928" max="3928" customWidth="1" width="11.5703125"/>
    <col min="3929" max="3929" customWidth="1" width="11.5703125"/>
    <col min="3930" max="3930" customWidth="1" width="11.5703125"/>
    <col min="3931" max="3931" customWidth="1" width="11.5703125"/>
    <col min="3932" max="3932" customWidth="1" width="11.5703125"/>
    <col min="3933" max="3933" customWidth="1" width="11.5703125"/>
    <col min="3934" max="3934" customWidth="1" width="11.5703125"/>
    <col min="3935" max="3935" customWidth="1" width="11.5703125"/>
    <col min="3936" max="3936" customWidth="1" width="11.5703125"/>
    <col min="3937" max="3937" customWidth="1" width="11.5703125"/>
    <col min="3938" max="3938" customWidth="1" width="11.5703125"/>
    <col min="3939" max="3939" customWidth="1" width="11.5703125"/>
    <col min="3940" max="3940" customWidth="1" width="11.5703125"/>
    <col min="3941" max="3941" customWidth="1" width="11.5703125"/>
    <col min="3942" max="3942" customWidth="1" width="11.5703125"/>
    <col min="3943" max="3943" customWidth="1" width="11.5703125"/>
    <col min="3944" max="3944" customWidth="1" width="11.5703125"/>
    <col min="3945" max="3945" customWidth="1" width="11.5703125"/>
    <col min="3946" max="3946" customWidth="1" width="11.5703125"/>
    <col min="3947" max="3947" customWidth="1" width="11.5703125"/>
    <col min="3948" max="3948" customWidth="1" width="11.5703125"/>
    <col min="3949" max="3949" customWidth="1" width="11.5703125"/>
    <col min="3950" max="3950" customWidth="1" width="11.5703125"/>
    <col min="3951" max="3951" customWidth="1" width="11.5703125"/>
    <col min="3952" max="3952" customWidth="1" width="11.5703125"/>
    <col min="3953" max="3953" customWidth="1" width="11.5703125"/>
    <col min="3954" max="3954" customWidth="1" width="11.5703125"/>
    <col min="3955" max="3955" customWidth="1" width="11.5703125"/>
    <col min="3956" max="3956" customWidth="1" width="11.5703125"/>
    <col min="3957" max="3957" customWidth="1" width="11.5703125"/>
    <col min="3958" max="3958" customWidth="1" width="11.5703125"/>
    <col min="3959" max="3959" customWidth="1" width="11.5703125"/>
    <col min="3960" max="3960" customWidth="1" width="11.5703125"/>
    <col min="3961" max="3961" customWidth="1" width="11.5703125"/>
    <col min="3962" max="3962" customWidth="1" width="11.5703125"/>
    <col min="3963" max="3963" customWidth="1" width="11.5703125"/>
    <col min="3964" max="3964" customWidth="1" width="11.5703125"/>
    <col min="3965" max="3965" customWidth="1" width="11.5703125"/>
    <col min="3966" max="3966" customWidth="1" width="11.5703125"/>
    <col min="3967" max="3967" customWidth="1" width="11.5703125"/>
    <col min="3968" max="3968" customWidth="1" width="11.5703125"/>
    <col min="3969" max="3969" customWidth="1" width="11.5703125"/>
    <col min="3970" max="3970" customWidth="1" width="11.5703125"/>
    <col min="3971" max="3971" customWidth="1" width="11.5703125"/>
    <col min="3972" max="3972" customWidth="1" width="11.5703125"/>
    <col min="3973" max="3973" customWidth="1" width="11.5703125"/>
    <col min="3974" max="3974" customWidth="1" width="11.5703125"/>
    <col min="3975" max="3975" customWidth="1" width="11.5703125"/>
    <col min="3976" max="3976" customWidth="1" width="11.5703125"/>
    <col min="3977" max="3977" customWidth="1" width="11.5703125"/>
    <col min="3978" max="3978" customWidth="1" width="11.5703125"/>
    <col min="3979" max="3979" customWidth="1" width="11.5703125"/>
    <col min="3980" max="3980" customWidth="1" width="11.5703125"/>
    <col min="3981" max="3981" customWidth="1" width="11.5703125"/>
    <col min="3982" max="3982" customWidth="1" width="11.5703125"/>
    <col min="3983" max="3983" customWidth="1" width="11.5703125"/>
    <col min="3984" max="3984" customWidth="1" width="11.5703125"/>
    <col min="3985" max="3985" customWidth="1" width="11.5703125"/>
    <col min="3986" max="3986" customWidth="1" width="11.5703125"/>
    <col min="3987" max="3987" customWidth="1" width="11.5703125"/>
    <col min="3988" max="3988" customWidth="1" width="11.5703125"/>
    <col min="3989" max="3989" customWidth="1" width="11.5703125"/>
    <col min="3990" max="3990" customWidth="1" width="11.5703125"/>
    <col min="3991" max="3991" customWidth="1" width="11.5703125"/>
    <col min="3992" max="3992" customWidth="1" width="11.5703125"/>
    <col min="3993" max="3993" customWidth="1" width="11.5703125"/>
    <col min="3994" max="3994" customWidth="1" width="11.5703125"/>
    <col min="3995" max="3995" customWidth="1" width="11.5703125"/>
    <col min="3996" max="3996" customWidth="1" width="11.5703125"/>
    <col min="3997" max="3997" customWidth="1" width="11.5703125"/>
    <col min="3998" max="3998" customWidth="1" width="11.5703125"/>
    <col min="3999" max="3999" customWidth="1" width="11.5703125"/>
    <col min="4000" max="4000" customWidth="1" width="11.5703125"/>
    <col min="4001" max="4001" customWidth="1" width="11.5703125"/>
    <col min="4002" max="4002" customWidth="1" width="11.5703125"/>
    <col min="4003" max="4003" customWidth="1" width="11.5703125"/>
    <col min="4004" max="4004" customWidth="1" width="11.5703125"/>
    <col min="4005" max="4005" customWidth="1" width="11.5703125"/>
    <col min="4006" max="4006" customWidth="1" width="11.5703125"/>
    <col min="4007" max="4007" customWidth="1" width="11.5703125"/>
    <col min="4008" max="4008" customWidth="1" width="11.5703125"/>
    <col min="4009" max="4009" customWidth="1" width="11.5703125"/>
    <col min="4010" max="4010" customWidth="1" width="11.5703125"/>
    <col min="4011" max="4011" customWidth="1" width="11.5703125"/>
    <col min="4012" max="4012" customWidth="1" width="11.5703125"/>
    <col min="4013" max="4013" customWidth="1" width="11.5703125"/>
    <col min="4014" max="4014" customWidth="1" width="11.5703125"/>
    <col min="4015" max="4015" customWidth="1" width="11.5703125"/>
    <col min="4016" max="4016" customWidth="1" width="11.5703125"/>
    <col min="4017" max="4017" customWidth="1" width="11.5703125"/>
    <col min="4018" max="4018" customWidth="1" width="11.5703125"/>
    <col min="4019" max="4019" customWidth="1" width="11.5703125"/>
    <col min="4020" max="4020" customWidth="1" width="11.5703125"/>
    <col min="4021" max="4021" customWidth="1" width="11.5703125"/>
    <col min="4022" max="4022" customWidth="1" width="11.5703125"/>
    <col min="4023" max="4023" customWidth="1" width="11.5703125"/>
    <col min="4024" max="4024" customWidth="1" width="11.5703125"/>
    <col min="4025" max="4025" customWidth="1" width="11.5703125"/>
    <col min="4026" max="4026" customWidth="1" width="11.5703125"/>
    <col min="4027" max="4027" customWidth="1" width="11.5703125"/>
    <col min="4028" max="4028" customWidth="1" width="11.5703125"/>
    <col min="4029" max="4029" customWidth="1" width="11.5703125"/>
    <col min="4030" max="4030" customWidth="1" width="11.5703125"/>
    <col min="4031" max="4031" customWidth="1" width="11.5703125"/>
    <col min="4032" max="4032" customWidth="1" width="11.5703125"/>
    <col min="4033" max="4033" customWidth="1" width="11.5703125"/>
    <col min="4034" max="4034" customWidth="1" width="11.5703125"/>
    <col min="4035" max="4035" customWidth="1" width="11.5703125"/>
    <col min="4036" max="4036" customWidth="1" width="11.5703125"/>
    <col min="4037" max="4037" customWidth="1" width="11.5703125"/>
    <col min="4038" max="4038" customWidth="1" width="11.5703125"/>
    <col min="4039" max="4039" customWidth="1" width="11.5703125"/>
    <col min="4040" max="4040" customWidth="1" width="11.5703125"/>
    <col min="4041" max="4041" customWidth="1" width="11.5703125"/>
    <col min="4042" max="4042" customWidth="1" width="11.5703125"/>
    <col min="4043" max="4043" customWidth="1" width="11.5703125"/>
    <col min="4044" max="4044" customWidth="1" width="11.5703125"/>
    <col min="4045" max="4045" customWidth="1" width="11.5703125"/>
    <col min="4046" max="4046" customWidth="1" width="11.5703125"/>
    <col min="4047" max="4047" customWidth="1" width="11.5703125"/>
    <col min="4048" max="4048" customWidth="1" width="11.5703125"/>
    <col min="4049" max="4049" customWidth="1" width="11.5703125"/>
    <col min="4050" max="4050" customWidth="1" width="11.5703125"/>
    <col min="4051" max="4051" customWidth="1" width="11.5703125"/>
    <col min="4052" max="4052" customWidth="1" width="11.5703125"/>
    <col min="4053" max="4053" customWidth="1" width="11.5703125"/>
    <col min="4054" max="4054" customWidth="1" width="11.5703125"/>
    <col min="4055" max="4055" customWidth="1" width="11.5703125"/>
    <col min="4056" max="4056" customWidth="1" width="11.5703125"/>
    <col min="4057" max="4057" customWidth="1" width="11.5703125"/>
    <col min="4058" max="4058" customWidth="1" width="11.5703125"/>
    <col min="4059" max="4059" customWidth="1" width="11.5703125"/>
    <col min="4060" max="4060" customWidth="1" width="11.5703125"/>
    <col min="4061" max="4061" customWidth="1" width="11.5703125"/>
    <col min="4062" max="4062" customWidth="1" width="11.5703125"/>
    <col min="4063" max="4063" customWidth="1" width="11.5703125"/>
    <col min="4064" max="4064" customWidth="1" width="11.5703125"/>
    <col min="4065" max="4065" customWidth="1" width="11.5703125"/>
    <col min="4066" max="4066" customWidth="1" width="11.5703125"/>
    <col min="4067" max="4067" customWidth="1" width="11.5703125"/>
    <col min="4068" max="4068" customWidth="1" width="11.5703125"/>
    <col min="4069" max="4069" customWidth="1" width="11.5703125"/>
    <col min="4070" max="4070" customWidth="1" width="11.5703125"/>
    <col min="4071" max="4071" customWidth="1" width="11.5703125"/>
    <col min="4072" max="4072" customWidth="1" width="11.5703125"/>
    <col min="4073" max="4073" customWidth="1" width="11.5703125"/>
    <col min="4074" max="4074" customWidth="1" width="11.5703125"/>
    <col min="4075" max="4075" customWidth="1" width="11.5703125"/>
    <col min="4076" max="4076" customWidth="1" width="11.5703125"/>
    <col min="4077" max="4077" customWidth="1" width="11.5703125"/>
    <col min="4078" max="4078" customWidth="1" width="11.5703125"/>
    <col min="4079" max="4079" customWidth="1" width="11.5703125"/>
    <col min="4080" max="4080" customWidth="1" width="11.5703125"/>
    <col min="4081" max="4081" customWidth="1" width="11.5703125"/>
    <col min="4082" max="4082" customWidth="1" width="11.5703125"/>
    <col min="4083" max="4083" customWidth="1" width="11.5703125"/>
    <col min="4084" max="4084" customWidth="1" width="11.5703125"/>
    <col min="4085" max="4085" customWidth="1" width="11.5703125"/>
    <col min="4086" max="4086" customWidth="1" width="11.5703125"/>
    <col min="4087" max="4087" customWidth="1" width="11.5703125"/>
    <col min="4088" max="4088" customWidth="1" width="11.5703125"/>
    <col min="4089" max="4089" customWidth="1" width="11.5703125"/>
    <col min="4090" max="4090" customWidth="1" width="11.5703125"/>
    <col min="4091" max="4091" customWidth="1" width="11.5703125"/>
    <col min="4092" max="4092" customWidth="1" width="11.5703125"/>
    <col min="4093" max="4093" customWidth="1" width="11.5703125"/>
    <col min="4094" max="4094" customWidth="1" width="11.5703125"/>
    <col min="4095" max="4095" customWidth="1" width="11.5703125"/>
    <col min="4096" max="4096" customWidth="1" width="11.5703125"/>
    <col min="4097" max="4097" customWidth="1" width="11.5703125"/>
    <col min="4098" max="4098" customWidth="1" width="11.5703125"/>
    <col min="4099" max="4099" customWidth="1" width="11.5703125"/>
    <col min="4100" max="4100" customWidth="1" width="11.5703125"/>
    <col min="4101" max="4101" customWidth="1" width="11.5703125"/>
    <col min="4102" max="4102" customWidth="1" width="11.5703125"/>
    <col min="4103" max="4103" customWidth="1" width="11.5703125"/>
    <col min="4104" max="4104" customWidth="1" width="11.5703125"/>
    <col min="4105" max="4105" customWidth="1" width="11.5703125"/>
    <col min="4106" max="4106" customWidth="1" width="11.5703125"/>
    <col min="4107" max="4107" customWidth="1" width="11.5703125"/>
    <col min="4108" max="4108" customWidth="1" width="11.5703125"/>
    <col min="4109" max="4109" customWidth="1" width="11.5703125"/>
    <col min="4110" max="4110" customWidth="1" width="11.5703125"/>
    <col min="4111" max="4111" customWidth="1" width="11.5703125"/>
    <col min="4112" max="4112" customWidth="1" width="11.5703125"/>
    <col min="4113" max="4113" customWidth="1" width="11.5703125"/>
    <col min="4114" max="4114" customWidth="1" width="11.5703125"/>
    <col min="4115" max="4115" customWidth="1" width="11.5703125"/>
    <col min="4116" max="4116" customWidth="1" width="11.5703125"/>
    <col min="4117" max="4117" customWidth="1" width="11.5703125"/>
    <col min="4118" max="4118" customWidth="1" width="11.5703125"/>
    <col min="4119" max="4119" customWidth="1" width="11.5703125"/>
    <col min="4120" max="4120" customWidth="1" width="11.5703125"/>
    <col min="4121" max="4121" customWidth="1" width="11.5703125"/>
    <col min="4122" max="4122" customWidth="1" width="11.5703125"/>
    <col min="4123" max="4123" customWidth="1" width="11.5703125"/>
    <col min="4124" max="4124" customWidth="1" width="11.5703125"/>
    <col min="4125" max="4125" customWidth="1" width="11.5703125"/>
    <col min="4126" max="4126" customWidth="1" width="11.5703125"/>
    <col min="4127" max="4127" customWidth="1" width="11.5703125"/>
    <col min="4128" max="4128" customWidth="1" width="11.5703125"/>
    <col min="4129" max="4129" customWidth="1" width="11.5703125"/>
    <col min="4130" max="4130" customWidth="1" width="11.5703125"/>
    <col min="4131" max="4131" customWidth="1" width="11.5703125"/>
    <col min="4132" max="4132" customWidth="1" width="11.5703125"/>
    <col min="4133" max="4133" customWidth="1" width="11.5703125"/>
    <col min="4134" max="4134" customWidth="1" width="11.5703125"/>
    <col min="4135" max="4135" customWidth="1" width="11.5703125"/>
    <col min="4136" max="4136" customWidth="1" width="11.5703125"/>
    <col min="4137" max="4137" customWidth="1" width="11.5703125"/>
    <col min="4138" max="4138" customWidth="1" width="11.5703125"/>
    <col min="4139" max="4139" customWidth="1" width="11.5703125"/>
    <col min="4140" max="4140" customWidth="1" width="11.5703125"/>
    <col min="4141" max="4141" customWidth="1" width="11.5703125"/>
    <col min="4142" max="4142" customWidth="1" width="11.5703125"/>
    <col min="4143" max="4143" customWidth="1" width="11.5703125"/>
    <col min="4144" max="4144" customWidth="1" width="11.5703125"/>
    <col min="4145" max="4145" customWidth="1" width="11.5703125"/>
    <col min="4146" max="4146" customWidth="1" width="11.5703125"/>
    <col min="4147" max="4147" customWidth="1" width="11.5703125"/>
    <col min="4148" max="4148" customWidth="1" width="11.5703125"/>
    <col min="4149" max="4149" customWidth="1" width="11.5703125"/>
    <col min="4150" max="4150" customWidth="1" width="11.5703125"/>
    <col min="4151" max="4151" customWidth="1" width="11.5703125"/>
    <col min="4152" max="4152" customWidth="1" width="11.5703125"/>
    <col min="4153" max="4153" customWidth="1" width="11.5703125"/>
    <col min="4154" max="4154" customWidth="1" width="11.5703125"/>
    <col min="4155" max="4155" customWidth="1" width="11.5703125"/>
    <col min="4156" max="4156" customWidth="1" width="11.5703125"/>
    <col min="4157" max="4157" customWidth="1" width="11.5703125"/>
    <col min="4158" max="4158" customWidth="1" width="11.5703125"/>
    <col min="4159" max="4159" customWidth="1" width="11.5703125"/>
    <col min="4160" max="4160" customWidth="1" width="11.5703125"/>
    <col min="4161" max="4161" customWidth="1" width="11.5703125"/>
    <col min="4162" max="4162" customWidth="1" width="11.5703125"/>
    <col min="4163" max="4163" customWidth="1" width="11.5703125"/>
    <col min="4164" max="4164" customWidth="1" width="11.5703125"/>
    <col min="4165" max="4165" customWidth="1" width="11.5703125"/>
    <col min="4166" max="4166" customWidth="1" width="11.5703125"/>
    <col min="4167" max="4167" customWidth="1" width="11.5703125"/>
    <col min="4168" max="4168" customWidth="1" width="11.5703125"/>
    <col min="4169" max="4169" customWidth="1" width="11.5703125"/>
    <col min="4170" max="4170" customWidth="1" width="11.5703125"/>
    <col min="4171" max="4171" customWidth="1" width="11.5703125"/>
    <col min="4172" max="4172" customWidth="1" width="11.5703125"/>
    <col min="4173" max="4173" customWidth="1" width="11.5703125"/>
    <col min="4174" max="4174" customWidth="1" width="11.5703125"/>
    <col min="4175" max="4175" customWidth="1" width="11.5703125"/>
    <col min="4176" max="4176" customWidth="1" width="11.5703125"/>
    <col min="4177" max="4177" customWidth="1" width="11.5703125"/>
    <col min="4178" max="4178" customWidth="1" width="11.5703125"/>
    <col min="4179" max="4179" customWidth="1" width="11.5703125"/>
    <col min="4180" max="4180" customWidth="1" width="11.5703125"/>
    <col min="4181" max="4181" customWidth="1" width="11.5703125"/>
    <col min="4182" max="4182" customWidth="1" width="11.5703125"/>
    <col min="4183" max="4183" customWidth="1" width="11.5703125"/>
    <col min="4184" max="4184" customWidth="1" width="11.5703125"/>
    <col min="4185" max="4185" customWidth="1" width="11.5703125"/>
    <col min="4186" max="4186" customWidth="1" width="11.5703125"/>
    <col min="4187" max="4187" customWidth="1" width="11.5703125"/>
    <col min="4188" max="4188" customWidth="1" width="11.5703125"/>
    <col min="4189" max="4189" customWidth="1" width="11.5703125"/>
    <col min="4190" max="4190" customWidth="1" width="11.5703125"/>
    <col min="4191" max="4191" customWidth="1" width="11.5703125"/>
    <col min="4192" max="4192" customWidth="1" width="11.5703125"/>
    <col min="4193" max="4193" customWidth="1" width="11.5703125"/>
    <col min="4194" max="4194" customWidth="1" width="11.5703125"/>
    <col min="4195" max="4195" customWidth="1" width="11.5703125"/>
    <col min="4196" max="4196" customWidth="1" width="11.5703125"/>
    <col min="4197" max="4197" customWidth="1" width="11.5703125"/>
    <col min="4198" max="4198" customWidth="1" width="11.5703125"/>
    <col min="4199" max="4199" customWidth="1" width="11.5703125"/>
    <col min="4200" max="4200" customWidth="1" width="11.5703125"/>
    <col min="4201" max="4201" customWidth="1" width="11.5703125"/>
    <col min="4202" max="4202" customWidth="1" width="11.5703125"/>
    <col min="4203" max="4203" customWidth="1" width="11.5703125"/>
    <col min="4204" max="4204" customWidth="1" width="11.5703125"/>
    <col min="4205" max="4205" customWidth="1" width="11.5703125"/>
    <col min="4206" max="4206" customWidth="1" width="11.5703125"/>
    <col min="4207" max="4207" customWidth="1" width="11.5703125"/>
    <col min="4208" max="4208" customWidth="1" width="11.5703125"/>
    <col min="4209" max="4209" customWidth="1" width="11.5703125"/>
    <col min="4210" max="4210" customWidth="1" width="11.5703125"/>
    <col min="4211" max="4211" customWidth="1" width="11.5703125"/>
    <col min="4212" max="4212" customWidth="1" width="11.5703125"/>
    <col min="4213" max="4213" customWidth="1" width="11.5703125"/>
    <col min="4214" max="4214" customWidth="1" width="11.5703125"/>
    <col min="4215" max="4215" customWidth="1" width="11.5703125"/>
    <col min="4216" max="4216" customWidth="1" width="11.5703125"/>
    <col min="4217" max="4217" customWidth="1" width="11.5703125"/>
    <col min="4218" max="4218" customWidth="1" width="11.5703125"/>
    <col min="4219" max="4219" customWidth="1" width="11.5703125"/>
    <col min="4220" max="4220" customWidth="1" width="11.5703125"/>
    <col min="4221" max="4221" customWidth="1" width="11.5703125"/>
    <col min="4222" max="4222" customWidth="1" width="11.5703125"/>
    <col min="4223" max="4223" customWidth="1" width="11.5703125"/>
    <col min="4224" max="4224" customWidth="1" width="11.5703125"/>
    <col min="4225" max="4225" customWidth="1" width="11.5703125"/>
    <col min="4226" max="4226" customWidth="1" width="11.5703125"/>
    <col min="4227" max="4227" customWidth="1" width="11.5703125"/>
    <col min="4228" max="4228" customWidth="1" width="11.5703125"/>
    <col min="4229" max="4229" customWidth="1" width="11.5703125"/>
    <col min="4230" max="4230" customWidth="1" width="11.5703125"/>
    <col min="4231" max="4231" customWidth="1" width="11.5703125"/>
    <col min="4232" max="4232" customWidth="1" width="11.5703125"/>
    <col min="4233" max="4233" customWidth="1" width="11.5703125"/>
    <col min="4234" max="4234" customWidth="1" width="11.5703125"/>
    <col min="4235" max="4235" customWidth="1" width="11.5703125"/>
    <col min="4236" max="4236" customWidth="1" width="11.5703125"/>
    <col min="4237" max="4237" customWidth="1" width="11.5703125"/>
    <col min="4238" max="4238" customWidth="1" width="11.5703125"/>
    <col min="4239" max="4239" customWidth="1" width="11.5703125"/>
    <col min="4240" max="4240" customWidth="1" width="11.5703125"/>
    <col min="4241" max="4241" customWidth="1" width="11.5703125"/>
    <col min="4242" max="4242" customWidth="1" width="11.5703125"/>
    <col min="4243" max="4243" customWidth="1" width="11.5703125"/>
    <col min="4244" max="4244" customWidth="1" width="11.5703125"/>
    <col min="4245" max="4245" customWidth="1" width="11.5703125"/>
    <col min="4246" max="4246" customWidth="1" width="11.5703125"/>
    <col min="4247" max="4247" customWidth="1" width="11.5703125"/>
    <col min="4248" max="4248" customWidth="1" width="11.5703125"/>
    <col min="4249" max="4249" customWidth="1" width="11.5703125"/>
    <col min="4250" max="4250" customWidth="1" width="11.5703125"/>
    <col min="4251" max="4251" customWidth="1" width="11.5703125"/>
    <col min="4252" max="4252" customWidth="1" width="11.5703125"/>
    <col min="4253" max="4253" customWidth="1" width="11.5703125"/>
    <col min="4254" max="4254" customWidth="1" width="11.5703125"/>
    <col min="4255" max="4255" customWidth="1" width="11.5703125"/>
    <col min="4256" max="4256" customWidth="1" width="11.5703125"/>
    <col min="4257" max="4257" customWidth="1" width="11.5703125"/>
    <col min="4258" max="4258" customWidth="1" width="11.5703125"/>
    <col min="4259" max="4259" customWidth="1" width="11.5703125"/>
    <col min="4260" max="4260" customWidth="1" width="11.5703125"/>
    <col min="4261" max="4261" customWidth="1" width="11.5703125"/>
    <col min="4262" max="4262" customWidth="1" width="11.5703125"/>
    <col min="4263" max="4263" customWidth="1" width="11.5703125"/>
    <col min="4264" max="4264" customWidth="1" width="11.5703125"/>
    <col min="4265" max="4265" customWidth="1" width="11.5703125"/>
    <col min="4266" max="4266" customWidth="1" width="11.5703125"/>
    <col min="4267" max="4267" customWidth="1" width="11.5703125"/>
    <col min="4268" max="4268" customWidth="1" width="11.5703125"/>
    <col min="4269" max="4269" customWidth="1" width="11.5703125"/>
    <col min="4270" max="4270" customWidth="1" width="11.5703125"/>
    <col min="4271" max="4271" customWidth="1" width="11.5703125"/>
    <col min="4272" max="4272" customWidth="1" width="11.5703125"/>
    <col min="4273" max="4273" customWidth="1" width="11.5703125"/>
    <col min="4274" max="4274" customWidth="1" width="11.5703125"/>
    <col min="4275" max="4275" customWidth="1" width="11.5703125"/>
    <col min="4276" max="4276" customWidth="1" width="11.5703125"/>
    <col min="4277" max="4277" customWidth="1" width="11.5703125"/>
    <col min="4278" max="4278" customWidth="1" width="11.5703125"/>
    <col min="4279" max="4279" customWidth="1" width="11.5703125"/>
    <col min="4280" max="4280" customWidth="1" width="11.5703125"/>
    <col min="4281" max="4281" customWidth="1" width="11.5703125"/>
    <col min="4282" max="4282" customWidth="1" width="11.5703125"/>
    <col min="4283" max="4283" customWidth="1" width="11.5703125"/>
    <col min="4284" max="4284" customWidth="1" width="11.5703125"/>
    <col min="4285" max="4285" customWidth="1" width="11.5703125"/>
    <col min="4286" max="4286" customWidth="1" width="11.5703125"/>
    <col min="4287" max="4287" customWidth="1" width="11.5703125"/>
    <col min="4288" max="4288" customWidth="1" width="11.5703125"/>
    <col min="4289" max="4289" customWidth="1" width="11.5703125"/>
    <col min="4290" max="4290" customWidth="1" width="11.5703125"/>
    <col min="4291" max="4291" customWidth="1" width="11.5703125"/>
    <col min="4292" max="4292" customWidth="1" width="11.5703125"/>
    <col min="4293" max="4293" customWidth="1" width="11.5703125"/>
    <col min="4294" max="4294" customWidth="1" width="11.5703125"/>
    <col min="4295" max="4295" customWidth="1" width="11.5703125"/>
    <col min="4296" max="4296" customWidth="1" width="11.5703125"/>
    <col min="4297" max="4297" customWidth="1" width="11.5703125"/>
    <col min="4298" max="4298" customWidth="1" width="11.5703125"/>
    <col min="4299" max="4299" customWidth="1" width="11.5703125"/>
    <col min="4300" max="4300" customWidth="1" width="11.5703125"/>
    <col min="4301" max="4301" customWidth="1" width="11.5703125"/>
    <col min="4302" max="4302" customWidth="1" width="11.5703125"/>
    <col min="4303" max="4303" customWidth="1" width="11.5703125"/>
    <col min="4304" max="4304" customWidth="1" width="11.5703125"/>
    <col min="4305" max="4305" customWidth="1" width="11.5703125"/>
    <col min="4306" max="4306" customWidth="1" width="11.5703125"/>
    <col min="4307" max="4307" customWidth="1" width="11.5703125"/>
    <col min="4308" max="4308" customWidth="1" width="11.5703125"/>
    <col min="4309" max="4309" customWidth="1" width="11.5703125"/>
    <col min="4310" max="4310" customWidth="1" width="11.5703125"/>
    <col min="4311" max="4311" customWidth="1" width="11.5703125"/>
    <col min="4312" max="4312" customWidth="1" width="11.5703125"/>
    <col min="4313" max="4313" customWidth="1" width="11.5703125"/>
    <col min="4314" max="4314" customWidth="1" width="11.5703125"/>
    <col min="4315" max="4315" customWidth="1" width="11.5703125"/>
    <col min="4316" max="4316" customWidth="1" width="11.5703125"/>
    <col min="4317" max="4317" customWidth="1" width="11.5703125"/>
    <col min="4318" max="4318" customWidth="1" width="11.5703125"/>
    <col min="4319" max="4319" customWidth="1" width="11.5703125"/>
    <col min="4320" max="4320" customWidth="1" width="11.5703125"/>
    <col min="4321" max="4321" customWidth="1" width="11.5703125"/>
    <col min="4322" max="4322" customWidth="1" width="11.5703125"/>
    <col min="4323" max="4323" customWidth="1" width="11.5703125"/>
    <col min="4324" max="4324" customWidth="1" width="11.5703125"/>
    <col min="4325" max="4325" customWidth="1" width="11.5703125"/>
    <col min="4326" max="4326" customWidth="1" width="11.5703125"/>
    <col min="4327" max="4327" customWidth="1" width="11.5703125"/>
    <col min="4328" max="4328" customWidth="1" width="11.5703125"/>
    <col min="4329" max="4329" customWidth="1" width="11.5703125"/>
    <col min="4330" max="4330" customWidth="1" width="11.5703125"/>
    <col min="4331" max="4331" customWidth="1" width="11.5703125"/>
    <col min="4332" max="4332" customWidth="1" width="11.5703125"/>
    <col min="4333" max="4333" customWidth="1" width="11.5703125"/>
    <col min="4334" max="4334" customWidth="1" width="11.5703125"/>
    <col min="4335" max="4335" customWidth="1" width="11.5703125"/>
    <col min="4336" max="4336" customWidth="1" width="11.5703125"/>
    <col min="4337" max="4337" customWidth="1" width="11.5703125"/>
    <col min="4338" max="4338" customWidth="1" width="11.5703125"/>
    <col min="4339" max="4339" customWidth="1" width="11.5703125"/>
    <col min="4340" max="4340" customWidth="1" width="11.5703125"/>
    <col min="4341" max="4341" customWidth="1" width="11.5703125"/>
    <col min="4342" max="4342" customWidth="1" width="11.5703125"/>
    <col min="4343" max="4343" customWidth="1" width="11.5703125"/>
    <col min="4344" max="4344" customWidth="1" width="11.5703125"/>
    <col min="4345" max="4345" customWidth="1" width="11.5703125"/>
    <col min="4346" max="4346" customWidth="1" width="11.5703125"/>
    <col min="4347" max="4347" customWidth="1" width="11.5703125"/>
    <col min="4348" max="4348" customWidth="1" width="11.5703125"/>
    <col min="4349" max="4349" customWidth="1" width="11.5703125"/>
    <col min="4350" max="4350" customWidth="1" width="11.5703125"/>
    <col min="4351" max="4351" customWidth="1" width="11.5703125"/>
    <col min="4352" max="4352" customWidth="1" width="11.5703125"/>
    <col min="4353" max="4353" customWidth="1" width="11.5703125"/>
    <col min="4354" max="4354" customWidth="1" width="11.5703125"/>
    <col min="4355" max="4355" customWidth="1" width="11.5703125"/>
    <col min="4356" max="4356" customWidth="1" width="11.5703125"/>
    <col min="4357" max="4357" customWidth="1" width="11.5703125"/>
    <col min="4358" max="4358" customWidth="1" width="11.5703125"/>
    <col min="4359" max="4359" customWidth="1" width="11.5703125"/>
    <col min="4360" max="4360" customWidth="1" width="11.5703125"/>
    <col min="4361" max="4361" customWidth="1" width="11.5703125"/>
    <col min="4362" max="4362" customWidth="1" width="11.5703125"/>
    <col min="4363" max="4363" customWidth="1" width="11.5703125"/>
    <col min="4364" max="4364" customWidth="1" width="11.5703125"/>
    <col min="4365" max="4365" customWidth="1" width="11.5703125"/>
    <col min="4366" max="4366" customWidth="1" width="11.5703125"/>
    <col min="4367" max="4367" customWidth="1" width="11.5703125"/>
    <col min="4368" max="4368" customWidth="1" width="11.5703125"/>
    <col min="4369" max="4369" customWidth="1" width="11.5703125"/>
    <col min="4370" max="4370" customWidth="1" width="11.5703125"/>
    <col min="4371" max="4371" customWidth="1" width="11.5703125"/>
    <col min="4372" max="4372" customWidth="1" width="11.5703125"/>
    <col min="4373" max="4373" customWidth="1" width="11.5703125"/>
    <col min="4374" max="4374" customWidth="1" width="11.5703125"/>
    <col min="4375" max="4375" customWidth="1" width="11.5703125"/>
    <col min="4376" max="4376" customWidth="1" width="11.5703125"/>
    <col min="4377" max="4377" customWidth="1" width="11.5703125"/>
    <col min="4378" max="4378" customWidth="1" width="11.5703125"/>
    <col min="4379" max="4379" customWidth="1" width="11.5703125"/>
    <col min="4380" max="4380" customWidth="1" width="11.5703125"/>
    <col min="4381" max="4381" customWidth="1" width="11.5703125"/>
    <col min="4382" max="4382" customWidth="1" width="11.5703125"/>
    <col min="4383" max="4383" customWidth="1" width="11.5703125"/>
    <col min="4384" max="4384" customWidth="1" width="11.5703125"/>
    <col min="4385" max="4385" customWidth="1" width="11.5703125"/>
    <col min="4386" max="4386" customWidth="1" width="11.5703125"/>
    <col min="4387" max="4387" customWidth="1" width="11.5703125"/>
    <col min="4388" max="4388" customWidth="1" width="11.5703125"/>
    <col min="4389" max="4389" customWidth="1" width="11.5703125"/>
    <col min="4390" max="4390" customWidth="1" width="11.5703125"/>
    <col min="4391" max="4391" customWidth="1" width="11.5703125"/>
    <col min="4392" max="4392" customWidth="1" width="11.5703125"/>
    <col min="4393" max="4393" customWidth="1" width="11.5703125"/>
    <col min="4394" max="4394" customWidth="1" width="11.5703125"/>
    <col min="4395" max="4395" customWidth="1" width="11.5703125"/>
    <col min="4396" max="4396" customWidth="1" width="11.5703125"/>
    <col min="4397" max="4397" customWidth="1" width="11.5703125"/>
    <col min="4398" max="4398" customWidth="1" width="11.5703125"/>
    <col min="4399" max="4399" customWidth="1" width="11.5703125"/>
    <col min="4400" max="4400" customWidth="1" width="11.5703125"/>
    <col min="4401" max="4401" customWidth="1" width="11.5703125"/>
    <col min="4402" max="4402" customWidth="1" width="11.5703125"/>
    <col min="4403" max="4403" customWidth="1" width="11.5703125"/>
    <col min="4404" max="4404" customWidth="1" width="11.5703125"/>
    <col min="4405" max="4405" customWidth="1" width="11.5703125"/>
    <col min="4406" max="4406" customWidth="1" width="11.5703125"/>
    <col min="4407" max="4407" customWidth="1" width="11.5703125"/>
    <col min="4408" max="4408" customWidth="1" width="11.5703125"/>
    <col min="4409" max="4409" customWidth="1" width="11.5703125"/>
    <col min="4410" max="4410" customWidth="1" width="11.5703125"/>
    <col min="4411" max="4411" customWidth="1" width="11.5703125"/>
    <col min="4412" max="4412" customWidth="1" width="11.5703125"/>
    <col min="4413" max="4413" customWidth="1" width="11.5703125"/>
    <col min="4414" max="4414" customWidth="1" width="11.5703125"/>
    <col min="4415" max="4415" customWidth="1" width="11.5703125"/>
    <col min="4416" max="4416" customWidth="1" width="11.5703125"/>
    <col min="4417" max="4417" customWidth="1" width="11.5703125"/>
    <col min="4418" max="4418" customWidth="1" width="11.5703125"/>
    <col min="4419" max="4419" customWidth="1" width="11.5703125"/>
    <col min="4420" max="4420" customWidth="1" width="11.5703125"/>
    <col min="4421" max="4421" customWidth="1" width="11.5703125"/>
    <col min="4422" max="4422" customWidth="1" width="11.5703125"/>
    <col min="4423" max="4423" customWidth="1" width="11.5703125"/>
    <col min="4424" max="4424" customWidth="1" width="11.5703125"/>
    <col min="4425" max="4425" customWidth="1" width="11.5703125"/>
    <col min="4426" max="4426" customWidth="1" width="11.5703125"/>
    <col min="4427" max="4427" customWidth="1" width="11.5703125"/>
    <col min="4428" max="4428" customWidth="1" width="11.5703125"/>
    <col min="4429" max="4429" customWidth="1" width="11.5703125"/>
    <col min="4430" max="4430" customWidth="1" width="11.5703125"/>
    <col min="4431" max="4431" customWidth="1" width="11.5703125"/>
    <col min="4432" max="4432" customWidth="1" width="11.5703125"/>
    <col min="4433" max="4433" customWidth="1" width="11.5703125"/>
    <col min="4434" max="4434" customWidth="1" width="11.5703125"/>
    <col min="4435" max="4435" customWidth="1" width="11.5703125"/>
    <col min="4436" max="4436" customWidth="1" width="11.5703125"/>
    <col min="4437" max="4437" customWidth="1" width="11.5703125"/>
    <col min="4438" max="4438" customWidth="1" width="11.5703125"/>
    <col min="4439" max="4439" customWidth="1" width="11.5703125"/>
    <col min="4440" max="4440" customWidth="1" width="11.5703125"/>
    <col min="4441" max="4441" customWidth="1" width="11.5703125"/>
    <col min="4442" max="4442" customWidth="1" width="11.5703125"/>
    <col min="4443" max="4443" customWidth="1" width="11.5703125"/>
    <col min="4444" max="4444" customWidth="1" width="11.5703125"/>
    <col min="4445" max="4445" customWidth="1" width="11.5703125"/>
    <col min="4446" max="4446" customWidth="1" width="11.5703125"/>
    <col min="4447" max="4447" customWidth="1" width="11.5703125"/>
    <col min="4448" max="4448" customWidth="1" width="11.5703125"/>
    <col min="4449" max="4449" customWidth="1" width="11.5703125"/>
    <col min="4450" max="4450" customWidth="1" width="11.5703125"/>
    <col min="4451" max="4451" customWidth="1" width="11.5703125"/>
    <col min="4452" max="4452" customWidth="1" width="11.5703125"/>
    <col min="4453" max="4453" customWidth="1" width="11.5703125"/>
    <col min="4454" max="4454" customWidth="1" width="11.5703125"/>
    <col min="4455" max="4455" customWidth="1" width="11.5703125"/>
    <col min="4456" max="4456" customWidth="1" width="11.5703125"/>
    <col min="4457" max="4457" customWidth="1" width="11.5703125"/>
    <col min="4458" max="4458" customWidth="1" width="11.5703125"/>
    <col min="4459" max="4459" customWidth="1" width="11.5703125"/>
    <col min="4460" max="4460" customWidth="1" width="11.5703125"/>
    <col min="4461" max="4461" customWidth="1" width="11.5703125"/>
    <col min="4462" max="4462" customWidth="1" width="11.5703125"/>
    <col min="4463" max="4463" customWidth="1" width="11.5703125"/>
    <col min="4464" max="4464" customWidth="1" width="11.5703125"/>
    <col min="4465" max="4465" customWidth="1" width="11.5703125"/>
    <col min="4466" max="4466" customWidth="1" width="11.5703125"/>
    <col min="4467" max="4467" customWidth="1" width="11.5703125"/>
    <col min="4468" max="4468" customWidth="1" width="11.5703125"/>
    <col min="4469" max="4469" customWidth="1" width="11.5703125"/>
    <col min="4470" max="4470" customWidth="1" width="11.5703125"/>
    <col min="4471" max="4471" customWidth="1" width="11.5703125"/>
    <col min="4472" max="4472" customWidth="1" width="11.5703125"/>
    <col min="4473" max="4473" customWidth="1" width="11.5703125"/>
    <col min="4474" max="4474" customWidth="1" width="11.5703125"/>
    <col min="4475" max="4475" customWidth="1" width="11.5703125"/>
    <col min="4476" max="4476" customWidth="1" width="11.5703125"/>
    <col min="4477" max="4477" customWidth="1" width="11.5703125"/>
    <col min="4478" max="4478" customWidth="1" width="11.5703125"/>
    <col min="4479" max="4479" customWidth="1" width="11.5703125"/>
    <col min="4480" max="4480" customWidth="1" width="11.5703125"/>
    <col min="4481" max="4481" customWidth="1" width="11.5703125"/>
    <col min="4482" max="4482" customWidth="1" width="11.5703125"/>
    <col min="4483" max="4483" customWidth="1" width="11.5703125"/>
    <col min="4484" max="4484" customWidth="1" width="11.5703125"/>
    <col min="4485" max="4485" customWidth="1" width="11.5703125"/>
    <col min="4486" max="4486" customWidth="1" width="11.5703125"/>
    <col min="4487" max="4487" customWidth="1" width="11.5703125"/>
    <col min="4488" max="4488" customWidth="1" width="11.5703125"/>
    <col min="4489" max="4489" customWidth="1" width="11.5703125"/>
    <col min="4490" max="4490" customWidth="1" width="11.5703125"/>
    <col min="4491" max="4491" customWidth="1" width="11.5703125"/>
    <col min="4492" max="4492" customWidth="1" width="11.5703125"/>
    <col min="4493" max="4493" customWidth="1" width="11.5703125"/>
    <col min="4494" max="4494" customWidth="1" width="11.5703125"/>
    <col min="4495" max="4495" customWidth="1" width="11.5703125"/>
    <col min="4496" max="4496" customWidth="1" width="11.5703125"/>
    <col min="4497" max="4497" customWidth="1" width="11.5703125"/>
    <col min="4498" max="4498" customWidth="1" width="11.5703125"/>
    <col min="4499" max="4499" customWidth="1" width="11.5703125"/>
    <col min="4500" max="4500" customWidth="1" width="11.5703125"/>
    <col min="4501" max="4501" customWidth="1" width="11.5703125"/>
    <col min="4502" max="4502" customWidth="1" width="11.5703125"/>
    <col min="4503" max="4503" customWidth="1" width="11.5703125"/>
    <col min="4504" max="4504" customWidth="1" width="11.5703125"/>
    <col min="4505" max="4505" customWidth="1" width="11.5703125"/>
    <col min="4506" max="4506" customWidth="1" width="11.5703125"/>
    <col min="4507" max="4507" customWidth="1" width="11.5703125"/>
    <col min="4508" max="4508" customWidth="1" width="11.5703125"/>
    <col min="4509" max="4509" customWidth="1" width="11.5703125"/>
    <col min="4510" max="4510" customWidth="1" width="11.5703125"/>
    <col min="4511" max="4511" customWidth="1" width="11.5703125"/>
    <col min="4512" max="4512" customWidth="1" width="11.5703125"/>
    <col min="4513" max="4513" customWidth="1" width="11.5703125"/>
    <col min="4514" max="4514" customWidth="1" width="11.5703125"/>
    <col min="4515" max="4515" customWidth="1" width="11.5703125"/>
    <col min="4516" max="4516" customWidth="1" width="11.5703125"/>
    <col min="4517" max="4517" customWidth="1" width="11.5703125"/>
    <col min="4518" max="4518" customWidth="1" width="11.5703125"/>
    <col min="4519" max="4519" customWidth="1" width="11.5703125"/>
    <col min="4520" max="4520" customWidth="1" width="11.5703125"/>
    <col min="4521" max="4521" customWidth="1" width="11.5703125"/>
    <col min="4522" max="4522" customWidth="1" width="11.5703125"/>
    <col min="4523" max="4523" customWidth="1" width="11.5703125"/>
    <col min="4524" max="4524" customWidth="1" width="11.5703125"/>
    <col min="4525" max="4525" customWidth="1" width="11.5703125"/>
    <col min="4526" max="4526" customWidth="1" width="11.5703125"/>
    <col min="4527" max="4527" customWidth="1" width="11.5703125"/>
    <col min="4528" max="4528" customWidth="1" width="11.5703125"/>
    <col min="4529" max="4529" customWidth="1" width="11.5703125"/>
    <col min="4530" max="4530" customWidth="1" width="11.5703125"/>
    <col min="4531" max="4531" customWidth="1" width="11.5703125"/>
    <col min="4532" max="4532" customWidth="1" width="11.5703125"/>
    <col min="4533" max="4533" customWidth="1" width="11.5703125"/>
    <col min="4534" max="4534" customWidth="1" width="11.5703125"/>
    <col min="4535" max="4535" customWidth="1" width="11.5703125"/>
    <col min="4536" max="4536" customWidth="1" width="11.5703125"/>
    <col min="4537" max="4537" customWidth="1" width="11.5703125"/>
    <col min="4538" max="4538" customWidth="1" width="11.5703125"/>
    <col min="4539" max="4539" customWidth="1" width="11.5703125"/>
    <col min="4540" max="4540" customWidth="1" width="11.5703125"/>
    <col min="4541" max="4541" customWidth="1" width="11.5703125"/>
    <col min="4542" max="4542" customWidth="1" width="11.5703125"/>
    <col min="4543" max="4543" customWidth="1" width="11.5703125"/>
    <col min="4544" max="4544" customWidth="1" width="11.5703125"/>
    <col min="4545" max="4545" customWidth="1" width="11.5703125"/>
    <col min="4546" max="4546" customWidth="1" width="11.5703125"/>
    <col min="4547" max="4547" customWidth="1" width="11.5703125"/>
    <col min="4548" max="4548" customWidth="1" width="11.5703125"/>
    <col min="4549" max="4549" customWidth="1" width="11.5703125"/>
    <col min="4550" max="4550" customWidth="1" width="11.5703125"/>
    <col min="4551" max="4551" customWidth="1" width="11.5703125"/>
    <col min="4552" max="4552" customWidth="1" width="11.5703125"/>
    <col min="4553" max="4553" customWidth="1" width="11.5703125"/>
    <col min="4554" max="4554" customWidth="1" width="11.5703125"/>
    <col min="4555" max="4555" customWidth="1" width="11.5703125"/>
    <col min="4556" max="4556" customWidth="1" width="11.5703125"/>
    <col min="4557" max="4557" customWidth="1" width="11.5703125"/>
    <col min="4558" max="4558" customWidth="1" width="11.5703125"/>
    <col min="4559" max="4559" customWidth="1" width="11.5703125"/>
    <col min="4560" max="4560" customWidth="1" width="11.5703125"/>
    <col min="4561" max="4561" customWidth="1" width="11.5703125"/>
    <col min="4562" max="4562" customWidth="1" width="11.5703125"/>
    <col min="4563" max="4563" customWidth="1" width="11.5703125"/>
    <col min="4564" max="4564" customWidth="1" width="11.5703125"/>
    <col min="4565" max="4565" customWidth="1" width="11.5703125"/>
    <col min="4566" max="4566" customWidth="1" width="11.5703125"/>
    <col min="4567" max="4567" customWidth="1" width="11.5703125"/>
    <col min="4568" max="4568" customWidth="1" width="11.5703125"/>
    <col min="4569" max="4569" customWidth="1" width="11.5703125"/>
    <col min="4570" max="4570" customWidth="1" width="11.5703125"/>
    <col min="4571" max="4571" customWidth="1" width="11.5703125"/>
    <col min="4572" max="4572" customWidth="1" width="11.5703125"/>
    <col min="4573" max="4573" customWidth="1" width="11.5703125"/>
    <col min="4574" max="4574" customWidth="1" width="11.5703125"/>
    <col min="4575" max="4575" customWidth="1" width="11.5703125"/>
    <col min="4576" max="4576" customWidth="1" width="11.5703125"/>
    <col min="4577" max="4577" customWidth="1" width="11.5703125"/>
    <col min="4578" max="4578" customWidth="1" width="11.5703125"/>
    <col min="4579" max="4579" customWidth="1" width="11.5703125"/>
    <col min="4580" max="4580" customWidth="1" width="11.5703125"/>
    <col min="4581" max="4581" customWidth="1" width="11.5703125"/>
    <col min="4582" max="4582" customWidth="1" width="11.5703125"/>
    <col min="4583" max="4583" customWidth="1" width="11.5703125"/>
    <col min="4584" max="4584" customWidth="1" width="11.5703125"/>
    <col min="4585" max="4585" customWidth="1" width="11.5703125"/>
    <col min="4586" max="4586" customWidth="1" width="11.5703125"/>
    <col min="4587" max="4587" customWidth="1" width="11.5703125"/>
    <col min="4588" max="4588" customWidth="1" width="11.5703125"/>
    <col min="4589" max="4589" customWidth="1" width="11.5703125"/>
    <col min="4590" max="4590" customWidth="1" width="11.5703125"/>
    <col min="4591" max="4591" customWidth="1" width="11.5703125"/>
    <col min="4592" max="4592" customWidth="1" width="11.5703125"/>
    <col min="4593" max="4593" customWidth="1" width="11.5703125"/>
    <col min="4594" max="4594" customWidth="1" width="11.5703125"/>
    <col min="4595" max="4595" customWidth="1" width="11.5703125"/>
    <col min="4596" max="4596" customWidth="1" width="11.5703125"/>
    <col min="4597" max="4597" customWidth="1" width="11.5703125"/>
    <col min="4598" max="4598" customWidth="1" width="11.5703125"/>
    <col min="4599" max="4599" customWidth="1" width="11.5703125"/>
    <col min="4600" max="4600" customWidth="1" width="11.5703125"/>
    <col min="4601" max="4601" customWidth="1" width="11.5703125"/>
    <col min="4602" max="4602" customWidth="1" width="11.5703125"/>
    <col min="4603" max="4603" customWidth="1" width="11.5703125"/>
    <col min="4604" max="4604" customWidth="1" width="11.5703125"/>
    <col min="4605" max="4605" customWidth="1" width="11.5703125"/>
    <col min="4606" max="4606" customWidth="1" width="11.5703125"/>
    <col min="4607" max="4607" customWidth="1" width="11.5703125"/>
    <col min="4608" max="4608" customWidth="1" width="11.5703125"/>
    <col min="4609" max="4609" customWidth="1" width="11.5703125"/>
    <col min="4610" max="4610" customWidth="1" width="11.5703125"/>
    <col min="4611" max="4611" customWidth="1" width="11.5703125"/>
    <col min="4612" max="4612" customWidth="1" width="11.5703125"/>
    <col min="4613" max="4613" customWidth="1" width="11.5703125"/>
    <col min="4614" max="4614" customWidth="1" width="11.5703125"/>
    <col min="4615" max="4615" customWidth="1" width="11.5703125"/>
    <col min="4616" max="4616" customWidth="1" width="11.5703125"/>
    <col min="4617" max="4617" customWidth="1" width="11.5703125"/>
    <col min="4618" max="4618" customWidth="1" width="11.5703125"/>
    <col min="4619" max="4619" customWidth="1" width="11.5703125"/>
    <col min="4620" max="4620" customWidth="1" width="11.5703125"/>
    <col min="4621" max="4621" customWidth="1" width="11.5703125"/>
    <col min="4622" max="4622" customWidth="1" width="11.5703125"/>
    <col min="4623" max="4623" customWidth="1" width="11.5703125"/>
    <col min="4624" max="4624" customWidth="1" width="11.5703125"/>
    <col min="4625" max="4625" customWidth="1" width="11.5703125"/>
    <col min="4626" max="4626" customWidth="1" width="11.5703125"/>
    <col min="4627" max="4627" customWidth="1" width="11.5703125"/>
    <col min="4628" max="4628" customWidth="1" width="11.5703125"/>
    <col min="4629" max="4629" customWidth="1" width="11.5703125"/>
    <col min="4630" max="4630" customWidth="1" width="11.5703125"/>
    <col min="4631" max="4631" customWidth="1" width="11.5703125"/>
    <col min="4632" max="4632" customWidth="1" width="11.5703125"/>
    <col min="4633" max="4633" customWidth="1" width="11.5703125"/>
    <col min="4634" max="4634" customWidth="1" width="11.5703125"/>
    <col min="4635" max="4635" customWidth="1" width="11.5703125"/>
    <col min="4636" max="4636" customWidth="1" width="11.5703125"/>
    <col min="4637" max="4637" customWidth="1" width="11.5703125"/>
    <col min="4638" max="4638" customWidth="1" width="11.5703125"/>
    <col min="4639" max="4639" customWidth="1" width="11.5703125"/>
    <col min="4640" max="4640" customWidth="1" width="11.5703125"/>
    <col min="4641" max="4641" customWidth="1" width="11.5703125"/>
    <col min="4642" max="4642" customWidth="1" width="11.5703125"/>
    <col min="4643" max="4643" customWidth="1" width="11.5703125"/>
    <col min="4644" max="4644" customWidth="1" width="11.5703125"/>
    <col min="4645" max="4645" customWidth="1" width="11.5703125"/>
    <col min="4646" max="4646" customWidth="1" width="11.5703125"/>
    <col min="4647" max="4647" customWidth="1" width="11.5703125"/>
    <col min="4648" max="4648" customWidth="1" width="11.5703125"/>
    <col min="4649" max="4649" customWidth="1" width="11.5703125"/>
    <col min="4650" max="4650" customWidth="1" width="11.5703125"/>
    <col min="4651" max="4651" customWidth="1" width="11.5703125"/>
    <col min="4652" max="4652" customWidth="1" width="11.5703125"/>
    <col min="4653" max="4653" customWidth="1" width="11.5703125"/>
    <col min="4654" max="4654" customWidth="1" width="11.5703125"/>
    <col min="4655" max="4655" customWidth="1" width="11.5703125"/>
    <col min="4656" max="4656" customWidth="1" width="11.5703125"/>
    <col min="4657" max="4657" customWidth="1" width="11.5703125"/>
    <col min="4658" max="4658" customWidth="1" width="11.5703125"/>
    <col min="4659" max="4659" customWidth="1" width="11.5703125"/>
    <col min="4660" max="4660" customWidth="1" width="11.5703125"/>
    <col min="4661" max="4661" customWidth="1" width="11.5703125"/>
    <col min="4662" max="4662" customWidth="1" width="11.5703125"/>
    <col min="4663" max="4663" customWidth="1" width="11.5703125"/>
    <col min="4664" max="4664" customWidth="1" width="11.5703125"/>
    <col min="4665" max="4665" customWidth="1" width="11.5703125"/>
    <col min="4666" max="4666" customWidth="1" width="11.5703125"/>
    <col min="4667" max="4667" customWidth="1" width="11.5703125"/>
    <col min="4668" max="4668" customWidth="1" width="11.5703125"/>
    <col min="4669" max="4669" customWidth="1" width="11.5703125"/>
    <col min="4670" max="4670" customWidth="1" width="11.5703125"/>
    <col min="4671" max="4671" customWidth="1" width="11.5703125"/>
    <col min="4672" max="4672" customWidth="1" width="11.5703125"/>
    <col min="4673" max="4673" customWidth="1" width="11.5703125"/>
    <col min="4674" max="4674" customWidth="1" width="11.5703125"/>
    <col min="4675" max="4675" customWidth="1" width="11.5703125"/>
    <col min="4676" max="4676" customWidth="1" width="11.5703125"/>
    <col min="4677" max="4677" customWidth="1" width="11.5703125"/>
    <col min="4678" max="4678" customWidth="1" width="11.5703125"/>
    <col min="4679" max="4679" customWidth="1" width="11.5703125"/>
    <col min="4680" max="4680" customWidth="1" width="11.5703125"/>
    <col min="4681" max="4681" customWidth="1" width="11.5703125"/>
    <col min="4682" max="4682" customWidth="1" width="11.5703125"/>
    <col min="4683" max="4683" customWidth="1" width="11.5703125"/>
    <col min="4684" max="4684" customWidth="1" width="11.5703125"/>
    <col min="4685" max="4685" customWidth="1" width="11.5703125"/>
    <col min="4686" max="4686" customWidth="1" width="11.5703125"/>
    <col min="4687" max="4687" customWidth="1" width="11.5703125"/>
    <col min="4688" max="4688" customWidth="1" width="11.5703125"/>
    <col min="4689" max="4689" customWidth="1" width="11.5703125"/>
    <col min="4690" max="4690" customWidth="1" width="11.5703125"/>
    <col min="4691" max="4691" customWidth="1" width="11.5703125"/>
    <col min="4692" max="4692" customWidth="1" width="11.5703125"/>
    <col min="4693" max="4693" customWidth="1" width="11.5703125"/>
    <col min="4694" max="4694" customWidth="1" width="11.5703125"/>
    <col min="4695" max="4695" customWidth="1" width="11.5703125"/>
    <col min="4696" max="4696" customWidth="1" width="11.5703125"/>
    <col min="4697" max="4697" customWidth="1" width="11.5703125"/>
    <col min="4698" max="4698" customWidth="1" width="11.5703125"/>
    <col min="4699" max="4699" customWidth="1" width="11.5703125"/>
    <col min="4700" max="4700" customWidth="1" width="11.5703125"/>
    <col min="4701" max="4701" customWidth="1" width="11.5703125"/>
    <col min="4702" max="4702" customWidth="1" width="11.5703125"/>
    <col min="4703" max="4703" customWidth="1" width="11.5703125"/>
    <col min="4704" max="4704" customWidth="1" width="11.5703125"/>
    <col min="4705" max="4705" customWidth="1" width="11.5703125"/>
    <col min="4706" max="4706" customWidth="1" width="11.5703125"/>
    <col min="4707" max="4707" customWidth="1" width="11.5703125"/>
    <col min="4708" max="4708" customWidth="1" width="11.5703125"/>
    <col min="4709" max="4709" customWidth="1" width="11.5703125"/>
    <col min="4710" max="4710" customWidth="1" width="11.5703125"/>
    <col min="4711" max="4711" customWidth="1" width="11.5703125"/>
    <col min="4712" max="4712" customWidth="1" width="11.5703125"/>
    <col min="4713" max="4713" customWidth="1" width="11.5703125"/>
    <col min="4714" max="4714" customWidth="1" width="11.5703125"/>
    <col min="4715" max="4715" customWidth="1" width="11.5703125"/>
    <col min="4716" max="4716" customWidth="1" width="11.5703125"/>
    <col min="4717" max="4717" customWidth="1" width="11.5703125"/>
    <col min="4718" max="4718" customWidth="1" width="11.5703125"/>
    <col min="4719" max="4719" customWidth="1" width="11.5703125"/>
    <col min="4720" max="4720" customWidth="1" width="11.5703125"/>
    <col min="4721" max="4721" customWidth="1" width="11.5703125"/>
    <col min="4722" max="4722" customWidth="1" width="11.5703125"/>
    <col min="4723" max="4723" customWidth="1" width="11.5703125"/>
    <col min="4724" max="4724" customWidth="1" width="11.5703125"/>
    <col min="4725" max="4725" customWidth="1" width="11.5703125"/>
    <col min="4726" max="4726" customWidth="1" width="11.5703125"/>
    <col min="4727" max="4727" customWidth="1" width="11.5703125"/>
    <col min="4728" max="4728" customWidth="1" width="11.5703125"/>
    <col min="4729" max="4729" customWidth="1" width="11.5703125"/>
    <col min="4730" max="4730" customWidth="1" width="11.5703125"/>
    <col min="4731" max="4731" customWidth="1" width="11.5703125"/>
    <col min="4732" max="4732" customWidth="1" width="11.5703125"/>
    <col min="4733" max="4733" customWidth="1" width="11.5703125"/>
    <col min="4734" max="4734" customWidth="1" width="11.5703125"/>
    <col min="4735" max="4735" customWidth="1" width="11.5703125"/>
    <col min="4736" max="4736" customWidth="1" width="11.5703125"/>
    <col min="4737" max="4737" customWidth="1" width="11.5703125"/>
    <col min="4738" max="4738" customWidth="1" width="11.5703125"/>
    <col min="4739" max="4739" customWidth="1" width="11.5703125"/>
    <col min="4740" max="4740" customWidth="1" width="11.5703125"/>
    <col min="4741" max="4741" customWidth="1" width="11.5703125"/>
    <col min="4742" max="4742" customWidth="1" width="11.5703125"/>
    <col min="4743" max="4743" customWidth="1" width="11.5703125"/>
    <col min="4744" max="4744" customWidth="1" width="11.5703125"/>
    <col min="4745" max="4745" customWidth="1" width="11.5703125"/>
    <col min="4746" max="4746" customWidth="1" width="11.5703125"/>
    <col min="4747" max="4747" customWidth="1" width="11.5703125"/>
    <col min="4748" max="4748" customWidth="1" width="11.5703125"/>
    <col min="4749" max="4749" customWidth="1" width="11.5703125"/>
    <col min="4750" max="4750" customWidth="1" width="11.5703125"/>
    <col min="4751" max="4751" customWidth="1" width="11.5703125"/>
    <col min="4752" max="4752" customWidth="1" width="11.5703125"/>
    <col min="4753" max="4753" customWidth="1" width="11.5703125"/>
    <col min="4754" max="4754" customWidth="1" width="11.5703125"/>
    <col min="4755" max="4755" customWidth="1" width="11.5703125"/>
    <col min="4756" max="4756" customWidth="1" width="11.5703125"/>
    <col min="4757" max="4757" customWidth="1" width="11.5703125"/>
    <col min="4758" max="4758" customWidth="1" width="11.5703125"/>
    <col min="4759" max="4759" customWidth="1" width="11.5703125"/>
    <col min="4760" max="4760" customWidth="1" width="11.5703125"/>
    <col min="4761" max="4761" customWidth="1" width="11.5703125"/>
    <col min="4762" max="4762" customWidth="1" width="11.5703125"/>
    <col min="4763" max="4763" customWidth="1" width="11.5703125"/>
    <col min="4764" max="4764" customWidth="1" width="11.5703125"/>
    <col min="4765" max="4765" customWidth="1" width="11.5703125"/>
    <col min="4766" max="4766" customWidth="1" width="11.5703125"/>
    <col min="4767" max="4767" customWidth="1" width="11.5703125"/>
    <col min="4768" max="4768" customWidth="1" width="11.5703125"/>
    <col min="4769" max="4769" customWidth="1" width="11.5703125"/>
    <col min="4770" max="4770" customWidth="1" width="11.5703125"/>
    <col min="4771" max="4771" customWidth="1" width="11.5703125"/>
    <col min="4772" max="4772" customWidth="1" width="11.5703125"/>
    <col min="4773" max="4773" customWidth="1" width="11.5703125"/>
    <col min="4774" max="4774" customWidth="1" width="11.5703125"/>
    <col min="4775" max="4775" customWidth="1" width="11.5703125"/>
    <col min="4776" max="4776" customWidth="1" width="11.5703125"/>
    <col min="4777" max="4777" customWidth="1" width="11.5703125"/>
    <col min="4778" max="4778" customWidth="1" width="11.5703125"/>
    <col min="4779" max="4779" customWidth="1" width="11.5703125"/>
    <col min="4780" max="4780" customWidth="1" width="11.5703125"/>
    <col min="4781" max="4781" customWidth="1" width="11.5703125"/>
    <col min="4782" max="4782" customWidth="1" width="11.5703125"/>
    <col min="4783" max="4783" customWidth="1" width="11.5703125"/>
    <col min="4784" max="4784" customWidth="1" width="11.5703125"/>
    <col min="4785" max="4785" customWidth="1" width="11.5703125"/>
    <col min="4786" max="4786" customWidth="1" width="11.5703125"/>
    <col min="4787" max="4787" customWidth="1" width="11.5703125"/>
    <col min="4788" max="4788" customWidth="1" width="11.5703125"/>
    <col min="4789" max="4789" customWidth="1" width="11.5703125"/>
    <col min="4790" max="4790" customWidth="1" width="11.5703125"/>
    <col min="4791" max="4791" customWidth="1" width="11.5703125"/>
    <col min="4792" max="4792" customWidth="1" width="11.5703125"/>
    <col min="4793" max="4793" customWidth="1" width="11.5703125"/>
    <col min="4794" max="4794" customWidth="1" width="11.5703125"/>
    <col min="4795" max="4795" customWidth="1" width="11.5703125"/>
    <col min="4796" max="4796" customWidth="1" width="11.5703125"/>
    <col min="4797" max="4797" customWidth="1" width="11.5703125"/>
    <col min="4798" max="4798" customWidth="1" width="11.5703125"/>
    <col min="4799" max="4799" customWidth="1" width="11.5703125"/>
    <col min="4800" max="4800" customWidth="1" width="11.5703125"/>
    <col min="4801" max="4801" customWidth="1" width="11.5703125"/>
    <col min="4802" max="4802" customWidth="1" width="11.5703125"/>
    <col min="4803" max="4803" customWidth="1" width="11.5703125"/>
    <col min="4804" max="4804" customWidth="1" width="11.5703125"/>
    <col min="4805" max="4805" customWidth="1" width="11.5703125"/>
    <col min="4806" max="4806" customWidth="1" width="11.5703125"/>
    <col min="4807" max="4807" customWidth="1" width="11.5703125"/>
    <col min="4808" max="4808" customWidth="1" width="11.5703125"/>
    <col min="4809" max="4809" customWidth="1" width="11.5703125"/>
    <col min="4810" max="4810" customWidth="1" width="11.5703125"/>
    <col min="4811" max="4811" customWidth="1" width="11.5703125"/>
    <col min="4812" max="4812" customWidth="1" width="11.5703125"/>
    <col min="4813" max="4813" customWidth="1" width="11.5703125"/>
    <col min="4814" max="4814" customWidth="1" width="11.5703125"/>
    <col min="4815" max="4815" customWidth="1" width="11.5703125"/>
    <col min="4816" max="4816" customWidth="1" width="11.5703125"/>
    <col min="4817" max="4817" customWidth="1" width="11.5703125"/>
    <col min="4818" max="4818" customWidth="1" width="11.5703125"/>
    <col min="4819" max="4819" customWidth="1" width="11.5703125"/>
    <col min="4820" max="4820" customWidth="1" width="11.5703125"/>
    <col min="4821" max="4821" customWidth="1" width="11.5703125"/>
    <col min="4822" max="4822" customWidth="1" width="11.5703125"/>
    <col min="4823" max="4823" customWidth="1" width="11.5703125"/>
    <col min="4824" max="4824" customWidth="1" width="11.5703125"/>
    <col min="4825" max="4825" customWidth="1" width="11.5703125"/>
    <col min="4826" max="4826" customWidth="1" width="11.5703125"/>
    <col min="4827" max="4827" customWidth="1" width="11.5703125"/>
    <col min="4828" max="4828" customWidth="1" width="11.5703125"/>
    <col min="4829" max="4829" customWidth="1" width="11.5703125"/>
    <col min="4830" max="4830" customWidth="1" width="11.5703125"/>
    <col min="4831" max="4831" customWidth="1" width="11.5703125"/>
    <col min="4832" max="4832" customWidth="1" width="11.5703125"/>
    <col min="4833" max="4833" customWidth="1" width="11.5703125"/>
    <col min="4834" max="4834" customWidth="1" width="11.5703125"/>
    <col min="4835" max="4835" customWidth="1" width="11.5703125"/>
    <col min="4836" max="4836" customWidth="1" width="11.5703125"/>
    <col min="4837" max="4837" customWidth="1" width="11.5703125"/>
    <col min="4838" max="4838" customWidth="1" width="11.5703125"/>
    <col min="4839" max="4839" customWidth="1" width="11.5703125"/>
    <col min="4840" max="4840" customWidth="1" width="11.5703125"/>
    <col min="4841" max="4841" customWidth="1" width="11.5703125"/>
    <col min="4842" max="4842" customWidth="1" width="11.5703125"/>
    <col min="4843" max="4843" customWidth="1" width="11.5703125"/>
    <col min="4844" max="4844" customWidth="1" width="11.5703125"/>
    <col min="4845" max="4845" customWidth="1" width="11.5703125"/>
    <col min="4846" max="4846" customWidth="1" width="11.5703125"/>
    <col min="4847" max="4847" customWidth="1" width="11.5703125"/>
    <col min="4848" max="4848" customWidth="1" width="11.5703125"/>
    <col min="4849" max="4849" customWidth="1" width="11.5703125"/>
    <col min="4850" max="4850" customWidth="1" width="11.5703125"/>
    <col min="4851" max="4851" customWidth="1" width="11.5703125"/>
    <col min="4852" max="4852" customWidth="1" width="11.5703125"/>
    <col min="4853" max="4853" customWidth="1" width="11.5703125"/>
    <col min="4854" max="4854" customWidth="1" width="11.5703125"/>
    <col min="4855" max="4855" customWidth="1" width="11.5703125"/>
    <col min="4856" max="4856" customWidth="1" width="11.5703125"/>
    <col min="4857" max="4857" customWidth="1" width="11.5703125"/>
    <col min="4858" max="4858" customWidth="1" width="11.5703125"/>
    <col min="4859" max="4859" customWidth="1" width="11.5703125"/>
    <col min="4860" max="4860" customWidth="1" width="11.5703125"/>
    <col min="4861" max="4861" customWidth="1" width="11.5703125"/>
    <col min="4862" max="4862" customWidth="1" width="11.5703125"/>
    <col min="4863" max="4863" customWidth="1" width="11.5703125"/>
    <col min="4864" max="4864" customWidth="1" width="11.5703125"/>
    <col min="4865" max="4865" customWidth="1" width="11.5703125"/>
    <col min="4866" max="4866" customWidth="1" width="11.5703125"/>
    <col min="4867" max="4867" customWidth="1" width="11.5703125"/>
    <col min="4868" max="4868" customWidth="1" width="11.5703125"/>
    <col min="4869" max="4869" customWidth="1" width="11.5703125"/>
    <col min="4870" max="4870" customWidth="1" width="11.5703125"/>
    <col min="4871" max="4871" customWidth="1" width="11.5703125"/>
    <col min="4872" max="4872" customWidth="1" width="11.5703125"/>
    <col min="4873" max="4873" customWidth="1" width="11.5703125"/>
    <col min="4874" max="4874" customWidth="1" width="11.5703125"/>
    <col min="4875" max="4875" customWidth="1" width="11.5703125"/>
    <col min="4876" max="4876" customWidth="1" width="11.5703125"/>
    <col min="4877" max="4877" customWidth="1" width="11.5703125"/>
    <col min="4878" max="4878" customWidth="1" width="11.5703125"/>
    <col min="4879" max="4879" customWidth="1" width="11.5703125"/>
    <col min="4880" max="4880" customWidth="1" width="11.5703125"/>
    <col min="4881" max="4881" customWidth="1" width="11.5703125"/>
    <col min="4882" max="4882" customWidth="1" width="11.5703125"/>
    <col min="4883" max="4883" customWidth="1" width="11.5703125"/>
    <col min="4884" max="4884" customWidth="1" width="11.5703125"/>
    <col min="4885" max="4885" customWidth="1" width="11.5703125"/>
    <col min="4886" max="4886" customWidth="1" width="11.5703125"/>
    <col min="4887" max="4887" customWidth="1" width="11.5703125"/>
    <col min="4888" max="4888" customWidth="1" width="11.5703125"/>
    <col min="4889" max="4889" customWidth="1" width="11.5703125"/>
    <col min="4890" max="4890" customWidth="1" width="11.5703125"/>
    <col min="4891" max="4891" customWidth="1" width="11.5703125"/>
    <col min="4892" max="4892" customWidth="1" width="11.5703125"/>
    <col min="4893" max="4893" customWidth="1" width="11.5703125"/>
    <col min="4894" max="4894" customWidth="1" width="11.5703125"/>
    <col min="4895" max="4895" customWidth="1" width="11.5703125"/>
    <col min="4896" max="4896" customWidth="1" width="11.5703125"/>
    <col min="4897" max="4897" customWidth="1" width="11.5703125"/>
    <col min="4898" max="4898" customWidth="1" width="11.5703125"/>
    <col min="4899" max="4899" customWidth="1" width="11.5703125"/>
    <col min="4900" max="4900" customWidth="1" width="11.5703125"/>
    <col min="4901" max="4901" customWidth="1" width="11.5703125"/>
    <col min="4902" max="4902" customWidth="1" width="11.5703125"/>
    <col min="4903" max="4903" customWidth="1" width="11.5703125"/>
    <col min="4904" max="4904" customWidth="1" width="11.5703125"/>
    <col min="4905" max="4905" customWidth="1" width="11.5703125"/>
    <col min="4906" max="4906" customWidth="1" width="11.5703125"/>
    <col min="4907" max="4907" customWidth="1" width="11.5703125"/>
    <col min="4908" max="4908" customWidth="1" width="11.5703125"/>
    <col min="4909" max="4909" customWidth="1" width="11.5703125"/>
    <col min="4910" max="4910" customWidth="1" width="11.5703125"/>
    <col min="4911" max="4911" customWidth="1" width="11.5703125"/>
    <col min="4912" max="4912" customWidth="1" width="11.5703125"/>
    <col min="4913" max="4913" customWidth="1" width="11.5703125"/>
    <col min="4914" max="4914" customWidth="1" width="11.5703125"/>
    <col min="4915" max="4915" customWidth="1" width="11.5703125"/>
    <col min="4916" max="4916" customWidth="1" width="11.5703125"/>
    <col min="4917" max="4917" customWidth="1" width="11.5703125"/>
    <col min="4918" max="4918" customWidth="1" width="11.5703125"/>
    <col min="4919" max="4919" customWidth="1" width="11.5703125"/>
    <col min="4920" max="4920" customWidth="1" width="11.5703125"/>
    <col min="4921" max="4921" customWidth="1" width="11.5703125"/>
    <col min="4922" max="4922" customWidth="1" width="11.5703125"/>
    <col min="4923" max="4923" customWidth="1" width="11.5703125"/>
    <col min="4924" max="4924" customWidth="1" width="11.5703125"/>
    <col min="4925" max="4925" customWidth="1" width="11.5703125"/>
    <col min="4926" max="4926" customWidth="1" width="11.5703125"/>
    <col min="4927" max="4927" customWidth="1" width="11.5703125"/>
    <col min="4928" max="4928" customWidth="1" width="11.5703125"/>
    <col min="4929" max="4929" customWidth="1" width="11.5703125"/>
    <col min="4930" max="4930" customWidth="1" width="11.5703125"/>
    <col min="4931" max="4931" customWidth="1" width="11.5703125"/>
    <col min="4932" max="4932" customWidth="1" width="11.5703125"/>
    <col min="4933" max="4933" customWidth="1" width="11.5703125"/>
    <col min="4934" max="4934" customWidth="1" width="11.5703125"/>
    <col min="4935" max="4935" customWidth="1" width="11.5703125"/>
    <col min="4936" max="4936" customWidth="1" width="11.5703125"/>
    <col min="4937" max="4937" customWidth="1" width="11.5703125"/>
    <col min="4938" max="4938" customWidth="1" width="11.5703125"/>
    <col min="4939" max="4939" customWidth="1" width="11.5703125"/>
    <col min="4940" max="4940" customWidth="1" width="11.5703125"/>
    <col min="4941" max="4941" customWidth="1" width="11.5703125"/>
    <col min="4942" max="4942" customWidth="1" width="11.5703125"/>
    <col min="4943" max="4943" customWidth="1" width="11.5703125"/>
    <col min="4944" max="4944" customWidth="1" width="11.5703125"/>
    <col min="4945" max="4945" customWidth="1" width="11.5703125"/>
    <col min="4946" max="4946" customWidth="1" width="11.5703125"/>
    <col min="4947" max="4947" customWidth="1" width="11.5703125"/>
    <col min="4948" max="4948" customWidth="1" width="11.5703125"/>
    <col min="4949" max="4949" customWidth="1" width="11.5703125"/>
    <col min="4950" max="4950" customWidth="1" width="11.5703125"/>
    <col min="4951" max="4951" customWidth="1" width="11.5703125"/>
    <col min="4952" max="4952" customWidth="1" width="11.5703125"/>
    <col min="4953" max="4953" customWidth="1" width="11.5703125"/>
    <col min="4954" max="4954" customWidth="1" width="11.5703125"/>
    <col min="4955" max="4955" customWidth="1" width="11.5703125"/>
    <col min="4956" max="4956" customWidth="1" width="11.5703125"/>
    <col min="4957" max="4957" customWidth="1" width="11.5703125"/>
    <col min="4958" max="4958" customWidth="1" width="11.5703125"/>
    <col min="4959" max="4959" customWidth="1" width="11.5703125"/>
    <col min="4960" max="4960" customWidth="1" width="11.5703125"/>
    <col min="4961" max="4961" customWidth="1" width="11.5703125"/>
    <col min="4962" max="4962" customWidth="1" width="11.5703125"/>
    <col min="4963" max="4963" customWidth="1" width="11.5703125"/>
    <col min="4964" max="4964" customWidth="1" width="11.5703125"/>
    <col min="4965" max="4965" customWidth="1" width="11.5703125"/>
    <col min="4966" max="4966" customWidth="1" width="11.5703125"/>
    <col min="4967" max="4967" customWidth="1" width="11.5703125"/>
    <col min="4968" max="4968" customWidth="1" width="11.5703125"/>
    <col min="4969" max="4969" customWidth="1" width="11.5703125"/>
    <col min="4970" max="4970" customWidth="1" width="11.5703125"/>
    <col min="4971" max="4971" customWidth="1" width="11.5703125"/>
    <col min="4972" max="4972" customWidth="1" width="11.5703125"/>
    <col min="4973" max="4973" customWidth="1" width="11.5703125"/>
    <col min="4974" max="4974" customWidth="1" width="11.5703125"/>
    <col min="4975" max="4975" customWidth="1" width="11.5703125"/>
    <col min="4976" max="4976" customWidth="1" width="11.5703125"/>
    <col min="4977" max="4977" customWidth="1" width="11.5703125"/>
    <col min="4978" max="4978" customWidth="1" width="11.5703125"/>
    <col min="4979" max="4979" customWidth="1" width="11.5703125"/>
    <col min="4980" max="4980" customWidth="1" width="11.5703125"/>
    <col min="4981" max="4981" customWidth="1" width="11.5703125"/>
    <col min="4982" max="4982" customWidth="1" width="11.5703125"/>
    <col min="4983" max="4983" customWidth="1" width="11.5703125"/>
    <col min="4984" max="4984" customWidth="1" width="11.5703125"/>
    <col min="4985" max="4985" customWidth="1" width="11.5703125"/>
    <col min="4986" max="4986" customWidth="1" width="11.5703125"/>
    <col min="4987" max="4987" customWidth="1" width="11.5703125"/>
    <col min="4988" max="4988" customWidth="1" width="11.5703125"/>
    <col min="4989" max="4989" customWidth="1" width="11.5703125"/>
    <col min="4990" max="4990" customWidth="1" width="11.5703125"/>
    <col min="4991" max="4991" customWidth="1" width="11.5703125"/>
    <col min="4992" max="4992" customWidth="1" width="11.5703125"/>
    <col min="4993" max="4993" customWidth="1" width="11.5703125"/>
    <col min="4994" max="4994" customWidth="1" width="11.5703125"/>
    <col min="4995" max="4995" customWidth="1" width="11.5703125"/>
    <col min="4996" max="4996" customWidth="1" width="11.5703125"/>
    <col min="4997" max="4997" customWidth="1" width="11.5703125"/>
    <col min="4998" max="4998" customWidth="1" width="11.5703125"/>
    <col min="4999" max="4999" customWidth="1" width="11.5703125"/>
    <col min="5000" max="5000" customWidth="1" width="11.5703125"/>
    <col min="5001" max="5001" customWidth="1" width="11.5703125"/>
    <col min="5002" max="5002" customWidth="1" width="11.5703125"/>
    <col min="5003" max="5003" customWidth="1" width="11.5703125"/>
    <col min="5004" max="5004" customWidth="1" width="11.5703125"/>
    <col min="5005" max="5005" customWidth="1" width="11.5703125"/>
    <col min="5006" max="5006" customWidth="1" width="11.5703125"/>
    <col min="5007" max="5007" customWidth="1" width="11.5703125"/>
    <col min="5008" max="5008" customWidth="1" width="11.5703125"/>
    <col min="5009" max="5009" customWidth="1" width="11.5703125"/>
    <col min="5010" max="5010" customWidth="1" width="11.5703125"/>
    <col min="5011" max="5011" customWidth="1" width="11.5703125"/>
    <col min="5012" max="5012" customWidth="1" width="11.5703125"/>
    <col min="5013" max="5013" customWidth="1" width="11.5703125"/>
    <col min="5014" max="5014" customWidth="1" width="11.5703125"/>
    <col min="5015" max="5015" customWidth="1" width="11.5703125"/>
    <col min="5016" max="5016" customWidth="1" width="11.5703125"/>
    <col min="5017" max="5017" customWidth="1" width="11.5703125"/>
    <col min="5018" max="5018" customWidth="1" width="11.5703125"/>
    <col min="5019" max="5019" customWidth="1" width="11.5703125"/>
    <col min="5020" max="5020" customWidth="1" width="11.5703125"/>
    <col min="5021" max="5021" customWidth="1" width="11.5703125"/>
    <col min="5022" max="5022" customWidth="1" width="11.5703125"/>
    <col min="5023" max="5023" customWidth="1" width="11.5703125"/>
    <col min="5024" max="5024" customWidth="1" width="11.5703125"/>
    <col min="5025" max="5025" customWidth="1" width="11.5703125"/>
    <col min="5026" max="5026" customWidth="1" width="11.5703125"/>
    <col min="5027" max="5027" customWidth="1" width="11.5703125"/>
    <col min="5028" max="5028" customWidth="1" width="11.5703125"/>
    <col min="5029" max="5029" customWidth="1" width="11.5703125"/>
    <col min="5030" max="5030" customWidth="1" width="11.5703125"/>
    <col min="5031" max="5031" customWidth="1" width="11.5703125"/>
    <col min="5032" max="5032" customWidth="1" width="11.5703125"/>
    <col min="5033" max="5033" customWidth="1" width="11.5703125"/>
    <col min="5034" max="5034" customWidth="1" width="11.5703125"/>
    <col min="5035" max="5035" customWidth="1" width="11.5703125"/>
    <col min="5036" max="5036" customWidth="1" width="11.5703125"/>
    <col min="5037" max="5037" customWidth="1" width="11.5703125"/>
    <col min="5038" max="5038" customWidth="1" width="11.5703125"/>
    <col min="5039" max="5039" customWidth="1" width="11.5703125"/>
    <col min="5040" max="5040" customWidth="1" width="11.5703125"/>
    <col min="5041" max="5041" customWidth="1" width="11.5703125"/>
    <col min="5042" max="5042" customWidth="1" width="11.5703125"/>
    <col min="5043" max="5043" customWidth="1" width="11.5703125"/>
    <col min="5044" max="5044" customWidth="1" width="11.5703125"/>
    <col min="5045" max="5045" customWidth="1" width="11.5703125"/>
    <col min="5046" max="5046" customWidth="1" width="11.5703125"/>
    <col min="5047" max="5047" customWidth="1" width="11.5703125"/>
    <col min="5048" max="5048" customWidth="1" width="11.5703125"/>
    <col min="5049" max="5049" customWidth="1" width="11.5703125"/>
    <col min="5050" max="5050" customWidth="1" width="11.5703125"/>
    <col min="5051" max="5051" customWidth="1" width="11.5703125"/>
    <col min="5052" max="5052" customWidth="1" width="11.5703125"/>
    <col min="5053" max="5053" customWidth="1" width="11.5703125"/>
    <col min="5054" max="5054" customWidth="1" width="11.5703125"/>
    <col min="5055" max="5055" customWidth="1" width="11.5703125"/>
    <col min="5056" max="5056" customWidth="1" width="11.5703125"/>
    <col min="5057" max="5057" customWidth="1" width="11.5703125"/>
    <col min="5058" max="5058" customWidth="1" width="11.5703125"/>
    <col min="5059" max="5059" customWidth="1" width="11.5703125"/>
    <col min="5060" max="5060" customWidth="1" width="11.5703125"/>
    <col min="5061" max="5061" customWidth="1" width="11.5703125"/>
    <col min="5062" max="5062" customWidth="1" width="11.5703125"/>
    <col min="5063" max="5063" customWidth="1" width="11.5703125"/>
    <col min="5064" max="5064" customWidth="1" width="11.5703125"/>
    <col min="5065" max="5065" customWidth="1" width="11.5703125"/>
    <col min="5066" max="5066" customWidth="1" width="11.5703125"/>
    <col min="5067" max="5067" customWidth="1" width="11.5703125"/>
    <col min="5068" max="5068" customWidth="1" width="11.5703125"/>
    <col min="5069" max="5069" customWidth="1" width="11.5703125"/>
    <col min="5070" max="5070" customWidth="1" width="11.5703125"/>
    <col min="5071" max="5071" customWidth="1" width="11.5703125"/>
    <col min="5072" max="5072" customWidth="1" width="11.5703125"/>
    <col min="5073" max="5073" customWidth="1" width="11.5703125"/>
    <col min="5074" max="5074" customWidth="1" width="11.5703125"/>
    <col min="5075" max="5075" customWidth="1" width="11.5703125"/>
    <col min="5076" max="5076" customWidth="1" width="11.5703125"/>
    <col min="5077" max="5077" customWidth="1" width="11.5703125"/>
    <col min="5078" max="5078" customWidth="1" width="11.5703125"/>
    <col min="5079" max="5079" customWidth="1" width="11.5703125"/>
    <col min="5080" max="5080" customWidth="1" width="11.5703125"/>
    <col min="5081" max="5081" customWidth="1" width="11.5703125"/>
    <col min="5082" max="5082" customWidth="1" width="11.5703125"/>
    <col min="5083" max="5083" customWidth="1" width="11.5703125"/>
    <col min="5084" max="5084" customWidth="1" width="11.5703125"/>
    <col min="5085" max="5085" customWidth="1" width="11.5703125"/>
    <col min="5086" max="5086" customWidth="1" width="11.5703125"/>
    <col min="5087" max="5087" customWidth="1" width="11.5703125"/>
    <col min="5088" max="5088" customWidth="1" width="11.5703125"/>
    <col min="5089" max="5089" customWidth="1" width="11.5703125"/>
    <col min="5090" max="5090" customWidth="1" width="11.5703125"/>
    <col min="5091" max="5091" customWidth="1" width="11.5703125"/>
    <col min="5092" max="5092" customWidth="1" width="11.5703125"/>
    <col min="5093" max="5093" customWidth="1" width="11.5703125"/>
    <col min="5094" max="5094" customWidth="1" width="11.5703125"/>
    <col min="5095" max="5095" customWidth="1" width="11.5703125"/>
    <col min="5096" max="5096" customWidth="1" width="11.5703125"/>
    <col min="5097" max="5097" customWidth="1" width="11.5703125"/>
    <col min="5098" max="5098" customWidth="1" width="11.5703125"/>
    <col min="5099" max="5099" customWidth="1" width="11.5703125"/>
    <col min="5100" max="5100" customWidth="1" width="11.5703125"/>
    <col min="5101" max="5101" customWidth="1" width="11.5703125"/>
    <col min="5102" max="5102" customWidth="1" width="11.5703125"/>
    <col min="5103" max="5103" customWidth="1" width="11.5703125"/>
    <col min="5104" max="5104" customWidth="1" width="11.5703125"/>
    <col min="5105" max="5105" customWidth="1" width="11.5703125"/>
    <col min="5106" max="5106" customWidth="1" width="11.5703125"/>
    <col min="5107" max="5107" customWidth="1" width="11.5703125"/>
    <col min="5108" max="5108" customWidth="1" width="11.5703125"/>
    <col min="5109" max="5109" customWidth="1" width="11.5703125"/>
    <col min="5110" max="5110" customWidth="1" width="11.5703125"/>
    <col min="5111" max="5111" customWidth="1" width="11.5703125"/>
    <col min="5112" max="5112" customWidth="1" width="11.5703125"/>
    <col min="5113" max="5113" customWidth="1" width="11.5703125"/>
    <col min="5114" max="5114" customWidth="1" width="11.5703125"/>
    <col min="5115" max="5115" customWidth="1" width="11.5703125"/>
    <col min="5116" max="5116" customWidth="1" width="11.5703125"/>
    <col min="5117" max="5117" customWidth="1" width="11.5703125"/>
    <col min="5118" max="5118" customWidth="1" width="11.5703125"/>
    <col min="5119" max="5119" customWidth="1" width="11.5703125"/>
    <col min="5120" max="5120" customWidth="1" width="11.5703125"/>
    <col min="5121" max="5121" customWidth="1" width="11.5703125"/>
    <col min="5122" max="5122" customWidth="1" width="11.5703125"/>
    <col min="5123" max="5123" customWidth="1" width="11.5703125"/>
    <col min="5124" max="5124" customWidth="1" width="11.5703125"/>
    <col min="5125" max="5125" customWidth="1" width="11.5703125"/>
    <col min="5126" max="5126" customWidth="1" width="11.5703125"/>
    <col min="5127" max="5127" customWidth="1" width="11.5703125"/>
    <col min="5128" max="5128" customWidth="1" width="11.5703125"/>
    <col min="5129" max="5129" customWidth="1" width="11.5703125"/>
    <col min="5130" max="5130" customWidth="1" width="11.5703125"/>
    <col min="5131" max="5131" customWidth="1" width="11.5703125"/>
    <col min="5132" max="5132" customWidth="1" width="11.5703125"/>
    <col min="5133" max="5133" customWidth="1" width="11.5703125"/>
    <col min="5134" max="5134" customWidth="1" width="11.5703125"/>
    <col min="5135" max="5135" customWidth="1" width="11.5703125"/>
    <col min="5136" max="5136" customWidth="1" width="11.5703125"/>
    <col min="5137" max="5137" customWidth="1" width="11.5703125"/>
    <col min="5138" max="5138" customWidth="1" width="11.5703125"/>
    <col min="5139" max="5139" customWidth="1" width="11.5703125"/>
    <col min="5140" max="5140" customWidth="1" width="11.5703125"/>
    <col min="5141" max="5141" customWidth="1" width="11.5703125"/>
    <col min="5142" max="5142" customWidth="1" width="11.5703125"/>
    <col min="5143" max="5143" customWidth="1" width="11.5703125"/>
    <col min="5144" max="5144" customWidth="1" width="11.5703125"/>
    <col min="5145" max="5145" customWidth="1" width="11.5703125"/>
    <col min="5146" max="5146" customWidth="1" width="11.5703125"/>
    <col min="5147" max="5147" customWidth="1" width="11.5703125"/>
    <col min="5148" max="5148" customWidth="1" width="11.5703125"/>
    <col min="5149" max="5149" customWidth="1" width="11.5703125"/>
    <col min="5150" max="5150" customWidth="1" width="11.5703125"/>
    <col min="5151" max="5151" customWidth="1" width="11.5703125"/>
    <col min="5152" max="5152" customWidth="1" width="11.5703125"/>
    <col min="5153" max="5153" customWidth="1" width="11.5703125"/>
    <col min="5154" max="5154" customWidth="1" width="11.5703125"/>
    <col min="5155" max="5155" customWidth="1" width="11.5703125"/>
    <col min="5156" max="5156" customWidth="1" width="11.5703125"/>
    <col min="5157" max="5157" customWidth="1" width="11.5703125"/>
    <col min="5158" max="5158" customWidth="1" width="11.5703125"/>
    <col min="5159" max="5159" customWidth="1" width="11.5703125"/>
    <col min="5160" max="5160" customWidth="1" width="11.5703125"/>
    <col min="5161" max="5161" customWidth="1" width="11.5703125"/>
    <col min="5162" max="5162" customWidth="1" width="11.5703125"/>
    <col min="5163" max="5163" customWidth="1" width="11.5703125"/>
    <col min="5164" max="5164" customWidth="1" width="11.5703125"/>
    <col min="5165" max="5165" customWidth="1" width="11.5703125"/>
    <col min="5166" max="5166" customWidth="1" width="11.5703125"/>
    <col min="5167" max="5167" customWidth="1" width="11.5703125"/>
    <col min="5168" max="5168" customWidth="1" width="11.5703125"/>
    <col min="5169" max="5169" customWidth="1" width="11.5703125"/>
    <col min="5170" max="5170" customWidth="1" width="11.5703125"/>
    <col min="5171" max="5171" customWidth="1" width="11.5703125"/>
    <col min="5172" max="5172" customWidth="1" width="11.5703125"/>
    <col min="5173" max="5173" customWidth="1" width="11.5703125"/>
    <col min="5174" max="5174" customWidth="1" width="11.5703125"/>
    <col min="5175" max="5175" customWidth="1" width="11.5703125"/>
    <col min="5176" max="5176" customWidth="1" width="11.5703125"/>
    <col min="5177" max="5177" customWidth="1" width="11.5703125"/>
    <col min="5178" max="5178" customWidth="1" width="11.5703125"/>
    <col min="5179" max="5179" customWidth="1" width="11.5703125"/>
    <col min="5180" max="5180" customWidth="1" width="11.5703125"/>
    <col min="5181" max="5181" customWidth="1" width="11.5703125"/>
    <col min="5182" max="5182" customWidth="1" width="11.5703125"/>
    <col min="5183" max="5183" customWidth="1" width="11.5703125"/>
    <col min="5184" max="5184" customWidth="1" width="11.5703125"/>
    <col min="5185" max="5185" customWidth="1" width="11.5703125"/>
    <col min="5186" max="5186" customWidth="1" width="11.5703125"/>
    <col min="5187" max="5187" customWidth="1" width="11.5703125"/>
    <col min="5188" max="5188" customWidth="1" width="11.5703125"/>
    <col min="5189" max="5189" customWidth="1" width="11.5703125"/>
    <col min="5190" max="5190" customWidth="1" width="11.5703125"/>
    <col min="5191" max="5191" customWidth="1" width="11.5703125"/>
    <col min="5192" max="5192" customWidth="1" width="11.5703125"/>
    <col min="5193" max="5193" customWidth="1" width="11.5703125"/>
    <col min="5194" max="5194" customWidth="1" width="11.5703125"/>
    <col min="5195" max="5195" customWidth="1" width="11.5703125"/>
    <col min="5196" max="5196" customWidth="1" width="11.5703125"/>
    <col min="5197" max="5197" customWidth="1" width="11.5703125"/>
    <col min="5198" max="5198" customWidth="1" width="11.5703125"/>
    <col min="5199" max="5199" customWidth="1" width="11.5703125"/>
    <col min="5200" max="5200" customWidth="1" width="11.5703125"/>
    <col min="5201" max="5201" customWidth="1" width="11.5703125"/>
    <col min="5202" max="5202" customWidth="1" width="11.5703125"/>
    <col min="5203" max="5203" customWidth="1" width="11.5703125"/>
    <col min="5204" max="5204" customWidth="1" width="11.5703125"/>
    <col min="5205" max="5205" customWidth="1" width="11.5703125"/>
    <col min="5206" max="5206" customWidth="1" width="11.5703125"/>
    <col min="5207" max="5207" customWidth="1" width="11.5703125"/>
    <col min="5208" max="5208" customWidth="1" width="11.5703125"/>
    <col min="5209" max="5209" customWidth="1" width="11.5703125"/>
    <col min="5210" max="5210" customWidth="1" width="11.5703125"/>
    <col min="5211" max="5211" customWidth="1" width="11.5703125"/>
    <col min="5212" max="5212" customWidth="1" width="11.5703125"/>
    <col min="5213" max="5213" customWidth="1" width="11.5703125"/>
    <col min="5214" max="5214" customWidth="1" width="11.5703125"/>
    <col min="5215" max="5215" customWidth="1" width="11.5703125"/>
    <col min="5216" max="5216" customWidth="1" width="11.5703125"/>
    <col min="5217" max="5217" customWidth="1" width="11.5703125"/>
    <col min="5218" max="5218" customWidth="1" width="11.5703125"/>
    <col min="5219" max="5219" customWidth="1" width="11.5703125"/>
    <col min="5220" max="5220" customWidth="1" width="11.5703125"/>
    <col min="5221" max="5221" customWidth="1" width="11.5703125"/>
    <col min="5222" max="5222" customWidth="1" width="11.5703125"/>
    <col min="5223" max="5223" customWidth="1" width="11.5703125"/>
    <col min="5224" max="5224" customWidth="1" width="11.5703125"/>
    <col min="5225" max="5225" customWidth="1" width="11.5703125"/>
    <col min="5226" max="5226" customWidth="1" width="11.5703125"/>
    <col min="5227" max="5227" customWidth="1" width="11.5703125"/>
    <col min="5228" max="5228" customWidth="1" width="11.5703125"/>
    <col min="5229" max="5229" customWidth="1" width="11.5703125"/>
    <col min="5230" max="5230" customWidth="1" width="11.5703125"/>
    <col min="5231" max="5231" customWidth="1" width="11.5703125"/>
    <col min="5232" max="5232" customWidth="1" width="11.5703125"/>
    <col min="5233" max="5233" customWidth="1" width="11.5703125"/>
    <col min="5234" max="5234" customWidth="1" width="11.5703125"/>
    <col min="5235" max="5235" customWidth="1" width="11.5703125"/>
    <col min="5236" max="5236" customWidth="1" width="11.5703125"/>
    <col min="5237" max="5237" customWidth="1" width="11.5703125"/>
    <col min="5238" max="5238" customWidth="1" width="11.5703125"/>
    <col min="5239" max="5239" customWidth="1" width="11.5703125"/>
    <col min="5240" max="5240" customWidth="1" width="11.5703125"/>
    <col min="5241" max="5241" customWidth="1" width="11.5703125"/>
    <col min="5242" max="5242" customWidth="1" width="11.5703125"/>
    <col min="5243" max="5243" customWidth="1" width="11.5703125"/>
    <col min="5244" max="5244" customWidth="1" width="11.5703125"/>
    <col min="5245" max="5245" customWidth="1" width="11.5703125"/>
    <col min="5246" max="5246" customWidth="1" width="11.5703125"/>
    <col min="5247" max="5247" customWidth="1" width="11.5703125"/>
    <col min="5248" max="5248" customWidth="1" width="11.5703125"/>
    <col min="5249" max="5249" customWidth="1" width="11.5703125"/>
    <col min="5250" max="5250" customWidth="1" width="11.5703125"/>
    <col min="5251" max="5251" customWidth="1" width="11.5703125"/>
    <col min="5252" max="5252" customWidth="1" width="11.5703125"/>
    <col min="5253" max="5253" customWidth="1" width="11.5703125"/>
    <col min="5254" max="5254" customWidth="1" width="11.5703125"/>
    <col min="5255" max="5255" customWidth="1" width="11.5703125"/>
    <col min="5256" max="5256" customWidth="1" width="11.5703125"/>
    <col min="5257" max="5257" customWidth="1" width="11.5703125"/>
    <col min="5258" max="5258" customWidth="1" width="11.5703125"/>
    <col min="5259" max="5259" customWidth="1" width="11.5703125"/>
    <col min="5260" max="5260" customWidth="1" width="11.5703125"/>
    <col min="5261" max="5261" customWidth="1" width="11.5703125"/>
    <col min="5262" max="5262" customWidth="1" width="11.5703125"/>
    <col min="5263" max="5263" customWidth="1" width="11.5703125"/>
    <col min="5264" max="5264" customWidth="1" width="11.5703125"/>
    <col min="5265" max="5265" customWidth="1" width="11.5703125"/>
    <col min="5266" max="5266" customWidth="1" width="11.5703125"/>
    <col min="5267" max="5267" customWidth="1" width="11.5703125"/>
    <col min="5268" max="5268" customWidth="1" width="11.5703125"/>
    <col min="5269" max="5269" customWidth="1" width="11.5703125"/>
    <col min="5270" max="5270" customWidth="1" width="11.5703125"/>
    <col min="5271" max="5271" customWidth="1" width="11.5703125"/>
    <col min="5272" max="5272" customWidth="1" width="11.5703125"/>
    <col min="5273" max="5273" customWidth="1" width="11.5703125"/>
    <col min="5274" max="5274" customWidth="1" width="11.5703125"/>
    <col min="5275" max="5275" customWidth="1" width="11.5703125"/>
    <col min="5276" max="5276" customWidth="1" width="11.5703125"/>
    <col min="5277" max="5277" customWidth="1" width="11.5703125"/>
    <col min="5278" max="5278" customWidth="1" width="11.5703125"/>
    <col min="5279" max="5279" customWidth="1" width="11.5703125"/>
    <col min="5280" max="5280" customWidth="1" width="11.5703125"/>
    <col min="5281" max="5281" customWidth="1" width="11.5703125"/>
    <col min="5282" max="5282" customWidth="1" width="11.5703125"/>
    <col min="5283" max="5283" customWidth="1" width="11.5703125"/>
    <col min="5284" max="5284" customWidth="1" width="11.5703125"/>
    <col min="5285" max="5285" customWidth="1" width="11.5703125"/>
    <col min="5286" max="5286" customWidth="1" width="11.5703125"/>
    <col min="5287" max="5287" customWidth="1" width="11.5703125"/>
    <col min="5288" max="5288" customWidth="1" width="11.5703125"/>
    <col min="5289" max="5289" customWidth="1" width="11.5703125"/>
    <col min="5290" max="5290" customWidth="1" width="11.5703125"/>
    <col min="5291" max="5291" customWidth="1" width="11.5703125"/>
    <col min="5292" max="5292" customWidth="1" width="11.5703125"/>
    <col min="5293" max="5293" customWidth="1" width="11.5703125"/>
    <col min="5294" max="5294" customWidth="1" width="11.5703125"/>
    <col min="5295" max="5295" customWidth="1" width="11.5703125"/>
    <col min="5296" max="5296" customWidth="1" width="11.5703125"/>
    <col min="5297" max="5297" customWidth="1" width="11.5703125"/>
    <col min="5298" max="5298" customWidth="1" width="11.5703125"/>
    <col min="5299" max="5299" customWidth="1" width="11.5703125"/>
    <col min="5300" max="5300" customWidth="1" width="11.5703125"/>
    <col min="5301" max="5301" customWidth="1" width="11.5703125"/>
    <col min="5302" max="5302" customWidth="1" width="11.5703125"/>
    <col min="5303" max="5303" customWidth="1" width="11.5703125"/>
    <col min="5304" max="5304" customWidth="1" width="11.5703125"/>
    <col min="5305" max="5305" customWidth="1" width="11.5703125"/>
    <col min="5306" max="5306" customWidth="1" width="11.5703125"/>
    <col min="5307" max="5307" customWidth="1" width="11.5703125"/>
    <col min="5308" max="5308" customWidth="1" width="11.5703125"/>
    <col min="5309" max="5309" customWidth="1" width="11.5703125"/>
    <col min="5310" max="5310" customWidth="1" width="11.5703125"/>
    <col min="5311" max="5311" customWidth="1" width="11.5703125"/>
    <col min="5312" max="5312" customWidth="1" width="11.5703125"/>
    <col min="5313" max="5313" customWidth="1" width="11.5703125"/>
    <col min="5314" max="5314" customWidth="1" width="11.5703125"/>
    <col min="5315" max="5315" customWidth="1" width="11.5703125"/>
    <col min="5316" max="5316" customWidth="1" width="11.5703125"/>
    <col min="5317" max="5317" customWidth="1" width="11.5703125"/>
    <col min="5318" max="5318" customWidth="1" width="11.5703125"/>
    <col min="5319" max="5319" customWidth="1" width="11.5703125"/>
    <col min="5320" max="5320" customWidth="1" width="11.5703125"/>
    <col min="5321" max="5321" customWidth="1" width="11.5703125"/>
    <col min="5322" max="5322" customWidth="1" width="11.5703125"/>
    <col min="5323" max="5323" customWidth="1" width="11.5703125"/>
    <col min="5324" max="5324" customWidth="1" width="11.5703125"/>
    <col min="5325" max="5325" customWidth="1" width="11.5703125"/>
    <col min="5326" max="5326" customWidth="1" width="11.5703125"/>
    <col min="5327" max="5327" customWidth="1" width="11.5703125"/>
    <col min="5328" max="5328" customWidth="1" width="11.5703125"/>
    <col min="5329" max="5329" customWidth="1" width="11.5703125"/>
    <col min="5330" max="5330" customWidth="1" width="11.5703125"/>
    <col min="5331" max="5331" customWidth="1" width="11.5703125"/>
    <col min="5332" max="5332" customWidth="1" width="11.5703125"/>
    <col min="5333" max="5333" customWidth="1" width="11.5703125"/>
    <col min="5334" max="5334" customWidth="1" width="11.5703125"/>
    <col min="5335" max="5335" customWidth="1" width="11.5703125"/>
    <col min="5336" max="5336" customWidth="1" width="11.5703125"/>
    <col min="5337" max="5337" customWidth="1" width="11.5703125"/>
    <col min="5338" max="5338" customWidth="1" width="11.5703125"/>
    <col min="5339" max="5339" customWidth="1" width="11.5703125"/>
    <col min="5340" max="5340" customWidth="1" width="11.5703125"/>
    <col min="5341" max="5341" customWidth="1" width="11.5703125"/>
    <col min="5342" max="5342" customWidth="1" width="11.5703125"/>
    <col min="5343" max="5343" customWidth="1" width="11.5703125"/>
    <col min="5344" max="5344" customWidth="1" width="11.5703125"/>
    <col min="5345" max="5345" customWidth="1" width="11.5703125"/>
    <col min="5346" max="5346" customWidth="1" width="11.5703125"/>
    <col min="5347" max="5347" customWidth="1" width="11.5703125"/>
    <col min="5348" max="5348" customWidth="1" width="11.5703125"/>
    <col min="5349" max="5349" customWidth="1" width="11.5703125"/>
    <col min="5350" max="5350" customWidth="1" width="11.5703125"/>
    <col min="5351" max="5351" customWidth="1" width="11.5703125"/>
    <col min="5352" max="5352" customWidth="1" width="11.5703125"/>
    <col min="5353" max="5353" customWidth="1" width="11.5703125"/>
    <col min="5354" max="5354" customWidth="1" width="11.5703125"/>
    <col min="5355" max="5355" customWidth="1" width="11.5703125"/>
    <col min="5356" max="5356" customWidth="1" width="11.5703125"/>
    <col min="5357" max="5357" customWidth="1" width="11.5703125"/>
    <col min="5358" max="5358" customWidth="1" width="11.5703125"/>
    <col min="5359" max="5359" customWidth="1" width="11.5703125"/>
    <col min="5360" max="5360" customWidth="1" width="11.5703125"/>
    <col min="5361" max="5361" customWidth="1" width="11.5703125"/>
    <col min="5362" max="5362" customWidth="1" width="11.5703125"/>
    <col min="5363" max="5363" customWidth="1" width="11.5703125"/>
    <col min="5364" max="5364" customWidth="1" width="11.5703125"/>
    <col min="5365" max="5365" customWidth="1" width="11.5703125"/>
    <col min="5366" max="5366" customWidth="1" width="11.5703125"/>
    <col min="5367" max="5367" customWidth="1" width="11.5703125"/>
    <col min="5368" max="5368" customWidth="1" width="11.5703125"/>
    <col min="5369" max="5369" customWidth="1" width="11.5703125"/>
    <col min="5370" max="5370" customWidth="1" width="11.5703125"/>
    <col min="5371" max="5371" customWidth="1" width="11.5703125"/>
    <col min="5372" max="5372" customWidth="1" width="11.5703125"/>
    <col min="5373" max="5373" customWidth="1" width="11.5703125"/>
    <col min="5374" max="5374" customWidth="1" width="11.5703125"/>
    <col min="5375" max="5375" customWidth="1" width="11.5703125"/>
    <col min="5376" max="5376" customWidth="1" width="11.5703125"/>
    <col min="5377" max="5377" customWidth="1" width="11.5703125"/>
    <col min="5378" max="5378" customWidth="1" width="11.5703125"/>
    <col min="5379" max="5379" customWidth="1" width="11.5703125"/>
    <col min="5380" max="5380" customWidth="1" width="11.5703125"/>
    <col min="5381" max="5381" customWidth="1" width="11.5703125"/>
    <col min="5382" max="5382" customWidth="1" width="11.5703125"/>
    <col min="5383" max="5383" customWidth="1" width="11.5703125"/>
    <col min="5384" max="5384" customWidth="1" width="11.5703125"/>
    <col min="5385" max="5385" customWidth="1" width="11.5703125"/>
    <col min="5386" max="5386" customWidth="1" width="11.5703125"/>
    <col min="5387" max="5387" customWidth="1" width="11.5703125"/>
    <col min="5388" max="5388" customWidth="1" width="11.5703125"/>
    <col min="5389" max="5389" customWidth="1" width="11.5703125"/>
    <col min="5390" max="5390" customWidth="1" width="11.5703125"/>
    <col min="5391" max="5391" customWidth="1" width="11.5703125"/>
    <col min="5392" max="5392" customWidth="1" width="11.5703125"/>
    <col min="5393" max="5393" customWidth="1" width="11.5703125"/>
    <col min="5394" max="5394" customWidth="1" width="11.5703125"/>
    <col min="5395" max="5395" customWidth="1" width="11.5703125"/>
    <col min="5396" max="5396" customWidth="1" width="11.5703125"/>
    <col min="5397" max="5397" customWidth="1" width="11.5703125"/>
    <col min="5398" max="5398" customWidth="1" width="11.5703125"/>
    <col min="5399" max="5399" customWidth="1" width="11.5703125"/>
    <col min="5400" max="5400" customWidth="1" width="11.5703125"/>
    <col min="5401" max="5401" customWidth="1" width="11.5703125"/>
    <col min="5402" max="5402" customWidth="1" width="11.5703125"/>
    <col min="5403" max="5403" customWidth="1" width="11.5703125"/>
    <col min="5404" max="5404" customWidth="1" width="11.5703125"/>
    <col min="5405" max="5405" customWidth="1" width="11.5703125"/>
    <col min="5406" max="5406" customWidth="1" width="11.5703125"/>
    <col min="5407" max="5407" customWidth="1" width="11.5703125"/>
    <col min="5408" max="5408" customWidth="1" width="11.5703125"/>
    <col min="5409" max="5409" customWidth="1" width="11.5703125"/>
    <col min="5410" max="5410" customWidth="1" width="11.5703125"/>
    <col min="5411" max="5411" customWidth="1" width="11.5703125"/>
    <col min="5412" max="5412" customWidth="1" width="11.5703125"/>
    <col min="5413" max="5413" customWidth="1" width="11.5703125"/>
    <col min="5414" max="5414" customWidth="1" width="11.5703125"/>
    <col min="5415" max="5415" customWidth="1" width="11.5703125"/>
    <col min="5416" max="5416" customWidth="1" width="11.5703125"/>
    <col min="5417" max="5417" customWidth="1" width="11.5703125"/>
    <col min="5418" max="5418" customWidth="1" width="11.5703125"/>
    <col min="5419" max="5419" customWidth="1" width="11.5703125"/>
    <col min="5420" max="5420" customWidth="1" width="11.5703125"/>
    <col min="5421" max="5421" customWidth="1" width="11.5703125"/>
    <col min="5422" max="5422" customWidth="1" width="11.5703125"/>
    <col min="5423" max="5423" customWidth="1" width="11.5703125"/>
    <col min="5424" max="5424" customWidth="1" width="11.5703125"/>
    <col min="5425" max="5425" customWidth="1" width="11.5703125"/>
    <col min="5426" max="5426" customWidth="1" width="11.5703125"/>
    <col min="5427" max="5427" customWidth="1" width="11.5703125"/>
    <col min="5428" max="5428" customWidth="1" width="11.5703125"/>
    <col min="5429" max="5429" customWidth="1" width="11.5703125"/>
    <col min="5430" max="5430" customWidth="1" width="11.5703125"/>
    <col min="5431" max="5431" customWidth="1" width="11.5703125"/>
    <col min="5432" max="5432" customWidth="1" width="11.5703125"/>
    <col min="5433" max="5433" customWidth="1" width="11.5703125"/>
    <col min="5434" max="5434" customWidth="1" width="11.5703125"/>
    <col min="5435" max="5435" customWidth="1" width="11.5703125"/>
    <col min="5436" max="5436" customWidth="1" width="11.5703125"/>
    <col min="5437" max="5437" customWidth="1" width="11.5703125"/>
    <col min="5438" max="5438" customWidth="1" width="11.5703125"/>
    <col min="5439" max="5439" customWidth="1" width="11.5703125"/>
    <col min="5440" max="5440" customWidth="1" width="11.5703125"/>
    <col min="5441" max="5441" customWidth="1" width="11.5703125"/>
    <col min="5442" max="5442" customWidth="1" width="11.5703125"/>
    <col min="5443" max="5443" customWidth="1" width="11.5703125"/>
    <col min="5444" max="5444" customWidth="1" width="11.5703125"/>
    <col min="5445" max="5445" customWidth="1" width="11.5703125"/>
    <col min="5446" max="5446" customWidth="1" width="11.5703125"/>
    <col min="5447" max="5447" customWidth="1" width="11.5703125"/>
    <col min="5448" max="5448" customWidth="1" width="11.5703125"/>
    <col min="5449" max="5449" customWidth="1" width="11.5703125"/>
    <col min="5450" max="5450" customWidth="1" width="11.5703125"/>
    <col min="5451" max="5451" customWidth="1" width="11.5703125"/>
    <col min="5452" max="5452" customWidth="1" width="11.5703125"/>
    <col min="5453" max="5453" customWidth="1" width="11.5703125"/>
    <col min="5454" max="5454" customWidth="1" width="11.5703125"/>
    <col min="5455" max="5455" customWidth="1" width="11.5703125"/>
    <col min="5456" max="5456" customWidth="1" width="11.5703125"/>
    <col min="5457" max="5457" customWidth="1" width="11.5703125"/>
    <col min="5458" max="5458" customWidth="1" width="11.5703125"/>
    <col min="5459" max="5459" customWidth="1" width="11.5703125"/>
    <col min="5460" max="5460" customWidth="1" width="11.5703125"/>
    <col min="5461" max="5461" customWidth="1" width="11.5703125"/>
    <col min="5462" max="5462" customWidth="1" width="11.5703125"/>
    <col min="5463" max="5463" customWidth="1" width="11.5703125"/>
    <col min="5464" max="5464" customWidth="1" width="11.5703125"/>
    <col min="5465" max="5465" customWidth="1" width="11.5703125"/>
    <col min="5466" max="5466" customWidth="1" width="11.5703125"/>
    <col min="5467" max="5467" customWidth="1" width="11.5703125"/>
    <col min="5468" max="5468" customWidth="1" width="11.5703125"/>
    <col min="5469" max="5469" customWidth="1" width="11.5703125"/>
    <col min="5470" max="5470" customWidth="1" width="11.5703125"/>
    <col min="5471" max="5471" customWidth="1" width="11.5703125"/>
    <col min="5472" max="5472" customWidth="1" width="11.5703125"/>
    <col min="5473" max="5473" customWidth="1" width="11.5703125"/>
    <col min="5474" max="5474" customWidth="1" width="11.5703125"/>
    <col min="5475" max="5475" customWidth="1" width="11.5703125"/>
    <col min="5476" max="5476" customWidth="1" width="11.5703125"/>
    <col min="5477" max="5477" customWidth="1" width="11.5703125"/>
    <col min="5478" max="5478" customWidth="1" width="11.5703125"/>
    <col min="5479" max="5479" customWidth="1" width="11.5703125"/>
    <col min="5480" max="5480" customWidth="1" width="11.5703125"/>
    <col min="5481" max="5481" customWidth="1" width="11.5703125"/>
    <col min="5482" max="5482" customWidth="1" width="11.5703125"/>
    <col min="5483" max="5483" customWidth="1" width="11.5703125"/>
    <col min="5484" max="5484" customWidth="1" width="11.5703125"/>
    <col min="5485" max="5485" customWidth="1" width="11.5703125"/>
    <col min="5486" max="5486" customWidth="1" width="11.5703125"/>
    <col min="5487" max="5487" customWidth="1" width="11.5703125"/>
    <col min="5488" max="5488" customWidth="1" width="11.5703125"/>
    <col min="5489" max="5489" customWidth="1" width="11.5703125"/>
    <col min="5490" max="5490" customWidth="1" width="11.5703125"/>
    <col min="5491" max="5491" customWidth="1" width="11.5703125"/>
    <col min="5492" max="5492" customWidth="1" width="11.5703125"/>
    <col min="5493" max="5493" customWidth="1" width="11.5703125"/>
    <col min="5494" max="5494" customWidth="1" width="11.5703125"/>
    <col min="5495" max="5495" customWidth="1" width="11.5703125"/>
    <col min="5496" max="5496" customWidth="1" width="11.5703125"/>
    <col min="5497" max="5497" customWidth="1" width="11.5703125"/>
    <col min="5498" max="5498" customWidth="1" width="11.5703125"/>
    <col min="5499" max="5499" customWidth="1" width="11.5703125"/>
    <col min="5500" max="5500" customWidth="1" width="11.5703125"/>
    <col min="5501" max="5501" customWidth="1" width="11.5703125"/>
    <col min="5502" max="5502" customWidth="1" width="11.5703125"/>
    <col min="5503" max="5503" customWidth="1" width="11.5703125"/>
    <col min="5504" max="5504" customWidth="1" width="11.5703125"/>
    <col min="5505" max="5505" customWidth="1" width="11.5703125"/>
    <col min="5506" max="5506" customWidth="1" width="11.5703125"/>
    <col min="5507" max="5507" customWidth="1" width="11.5703125"/>
    <col min="5508" max="5508" customWidth="1" width="11.5703125"/>
    <col min="5509" max="5509" customWidth="1" width="11.5703125"/>
    <col min="5510" max="5510" customWidth="1" width="11.5703125"/>
    <col min="5511" max="5511" customWidth="1" width="11.5703125"/>
    <col min="5512" max="5512" customWidth="1" width="11.5703125"/>
    <col min="5513" max="5513" customWidth="1" width="11.5703125"/>
    <col min="5514" max="5514" customWidth="1" width="11.5703125"/>
    <col min="5515" max="5515" customWidth="1" width="11.5703125"/>
    <col min="5516" max="5516" customWidth="1" width="11.5703125"/>
    <col min="5517" max="5517" customWidth="1" width="11.5703125"/>
    <col min="5518" max="5518" customWidth="1" width="11.5703125"/>
    <col min="5519" max="5519" customWidth="1" width="11.5703125"/>
    <col min="5520" max="5520" customWidth="1" width="11.5703125"/>
    <col min="5521" max="5521" customWidth="1" width="11.5703125"/>
    <col min="5522" max="5522" customWidth="1" width="11.5703125"/>
    <col min="5523" max="5523" customWidth="1" width="11.5703125"/>
    <col min="5524" max="5524" customWidth="1" width="11.5703125"/>
    <col min="5525" max="5525" customWidth="1" width="11.5703125"/>
    <col min="5526" max="5526" customWidth="1" width="11.5703125"/>
    <col min="5527" max="5527" customWidth="1" width="11.5703125"/>
    <col min="5528" max="5528" customWidth="1" width="11.5703125"/>
    <col min="5529" max="5529" customWidth="1" width="11.5703125"/>
    <col min="5530" max="5530" customWidth="1" width="11.5703125"/>
    <col min="5531" max="5531" customWidth="1" width="11.5703125"/>
    <col min="5532" max="5532" customWidth="1" width="11.5703125"/>
    <col min="5533" max="5533" customWidth="1" width="11.5703125"/>
    <col min="5534" max="5534" customWidth="1" width="11.5703125"/>
    <col min="5535" max="5535" customWidth="1" width="11.5703125"/>
    <col min="5536" max="5536" customWidth="1" width="11.5703125"/>
    <col min="5537" max="5537" customWidth="1" width="11.5703125"/>
    <col min="5538" max="5538" customWidth="1" width="11.5703125"/>
    <col min="5539" max="5539" customWidth="1" width="11.5703125"/>
    <col min="5540" max="5540" customWidth="1" width="11.5703125"/>
    <col min="5541" max="5541" customWidth="1" width="11.5703125"/>
    <col min="5542" max="5542" customWidth="1" width="11.5703125"/>
    <col min="5543" max="5543" customWidth="1" width="11.5703125"/>
    <col min="5544" max="5544" customWidth="1" width="11.5703125"/>
    <col min="5545" max="5545" customWidth="1" width="11.5703125"/>
    <col min="5546" max="5546" customWidth="1" width="11.5703125"/>
    <col min="5547" max="5547" customWidth="1" width="11.5703125"/>
    <col min="5548" max="5548" customWidth="1" width="11.5703125"/>
    <col min="5549" max="5549" customWidth="1" width="11.5703125"/>
    <col min="5550" max="5550" customWidth="1" width="11.5703125"/>
    <col min="5551" max="5551" customWidth="1" width="11.5703125"/>
    <col min="5552" max="5552" customWidth="1" width="11.5703125"/>
    <col min="5553" max="5553" customWidth="1" width="11.5703125"/>
    <col min="5554" max="5554" customWidth="1" width="11.5703125"/>
    <col min="5555" max="5555" customWidth="1" width="11.5703125"/>
    <col min="5556" max="5556" customWidth="1" width="11.5703125"/>
    <col min="5557" max="5557" customWidth="1" width="11.5703125"/>
    <col min="5558" max="5558" customWidth="1" width="11.5703125"/>
    <col min="5559" max="5559" customWidth="1" width="11.5703125"/>
    <col min="5560" max="5560" customWidth="1" width="11.5703125"/>
    <col min="5561" max="5561" customWidth="1" width="11.5703125"/>
    <col min="5562" max="5562" customWidth="1" width="11.5703125"/>
    <col min="5563" max="5563" customWidth="1" width="11.5703125"/>
    <col min="5564" max="5564" customWidth="1" width="11.5703125"/>
    <col min="5565" max="5565" customWidth="1" width="11.5703125"/>
    <col min="5566" max="5566" customWidth="1" width="11.5703125"/>
    <col min="5567" max="5567" customWidth="1" width="11.5703125"/>
    <col min="5568" max="5568" customWidth="1" width="11.5703125"/>
    <col min="5569" max="5569" customWidth="1" width="11.5703125"/>
    <col min="5570" max="5570" customWidth="1" width="11.5703125"/>
    <col min="5571" max="5571" customWidth="1" width="11.5703125"/>
    <col min="5572" max="5572" customWidth="1" width="11.5703125"/>
    <col min="5573" max="5573" customWidth="1" width="11.5703125"/>
    <col min="5574" max="5574" customWidth="1" width="11.5703125"/>
    <col min="5575" max="5575" customWidth="1" width="11.5703125"/>
    <col min="5576" max="5576" customWidth="1" width="11.5703125"/>
    <col min="5577" max="5577" customWidth="1" width="11.5703125"/>
    <col min="5578" max="5578" customWidth="1" width="11.5703125"/>
    <col min="5579" max="5579" customWidth="1" width="11.5703125"/>
    <col min="5580" max="5580" customWidth="1" width="11.5703125"/>
    <col min="5581" max="5581" customWidth="1" width="11.5703125"/>
    <col min="5582" max="5582" customWidth="1" width="11.5703125"/>
    <col min="5583" max="5583" customWidth="1" width="11.5703125"/>
    <col min="5584" max="5584" customWidth="1" width="11.5703125"/>
    <col min="5585" max="5585" customWidth="1" width="11.5703125"/>
    <col min="5586" max="5586" customWidth="1" width="11.5703125"/>
    <col min="5587" max="5587" customWidth="1" width="11.5703125"/>
    <col min="5588" max="5588" customWidth="1" width="11.5703125"/>
    <col min="5589" max="5589" customWidth="1" width="11.5703125"/>
    <col min="5590" max="5590" customWidth="1" width="11.5703125"/>
    <col min="5591" max="5591" customWidth="1" width="11.5703125"/>
    <col min="5592" max="5592" customWidth="1" width="11.5703125"/>
    <col min="5593" max="5593" customWidth="1" width="11.5703125"/>
    <col min="5594" max="5594" customWidth="1" width="11.5703125"/>
    <col min="5595" max="5595" customWidth="1" width="11.5703125"/>
    <col min="5596" max="5596" customWidth="1" width="11.5703125"/>
    <col min="5597" max="5597" customWidth="1" width="11.5703125"/>
    <col min="5598" max="5598" customWidth="1" width="11.5703125"/>
    <col min="5599" max="5599" customWidth="1" width="11.5703125"/>
    <col min="5600" max="5600" customWidth="1" width="11.5703125"/>
    <col min="5601" max="5601" customWidth="1" width="11.5703125"/>
    <col min="5602" max="5602" customWidth="1" width="11.5703125"/>
    <col min="5603" max="5603" customWidth="1" width="11.5703125"/>
    <col min="5604" max="5604" customWidth="1" width="11.5703125"/>
    <col min="5605" max="5605" customWidth="1" width="11.5703125"/>
    <col min="5606" max="5606" customWidth="1" width="11.5703125"/>
    <col min="5607" max="5607" customWidth="1" width="11.5703125"/>
    <col min="5608" max="5608" customWidth="1" width="11.5703125"/>
    <col min="5609" max="5609" customWidth="1" width="11.5703125"/>
    <col min="5610" max="5610" customWidth="1" width="11.5703125"/>
    <col min="5611" max="5611" customWidth="1" width="11.5703125"/>
    <col min="5612" max="5612" customWidth="1" width="11.5703125"/>
    <col min="5613" max="5613" customWidth="1" width="11.5703125"/>
    <col min="5614" max="5614" customWidth="1" width="11.5703125"/>
    <col min="5615" max="5615" customWidth="1" width="11.5703125"/>
    <col min="5616" max="5616" customWidth="1" width="11.5703125"/>
    <col min="5617" max="5617" customWidth="1" width="11.5703125"/>
    <col min="5618" max="5618" customWidth="1" width="11.5703125"/>
    <col min="5619" max="5619" customWidth="1" width="11.5703125"/>
    <col min="5620" max="5620" customWidth="1" width="11.5703125"/>
    <col min="5621" max="5621" customWidth="1" width="11.5703125"/>
    <col min="5622" max="5622" customWidth="1" width="11.5703125"/>
    <col min="5623" max="5623" customWidth="1" width="11.5703125"/>
    <col min="5624" max="5624" customWidth="1" width="11.5703125"/>
    <col min="5625" max="5625" customWidth="1" width="11.5703125"/>
    <col min="5626" max="5626" customWidth="1" width="11.5703125"/>
    <col min="5627" max="5627" customWidth="1" width="11.5703125"/>
    <col min="5628" max="5628" customWidth="1" width="11.5703125"/>
    <col min="5629" max="5629" customWidth="1" width="11.5703125"/>
    <col min="5630" max="5630" customWidth="1" width="11.5703125"/>
    <col min="5631" max="5631" customWidth="1" width="11.5703125"/>
    <col min="5632" max="5632" customWidth="1" width="11.5703125"/>
    <col min="5633" max="5633" customWidth="1" width="11.5703125"/>
    <col min="5634" max="5634" customWidth="1" width="11.5703125"/>
    <col min="5635" max="5635" customWidth="1" width="11.5703125"/>
    <col min="5636" max="5636" customWidth="1" width="11.5703125"/>
    <col min="5637" max="5637" customWidth="1" width="11.5703125"/>
    <col min="5638" max="5638" customWidth="1" width="11.5703125"/>
    <col min="5639" max="5639" customWidth="1" width="11.5703125"/>
    <col min="5640" max="5640" customWidth="1" width="11.5703125"/>
    <col min="5641" max="5641" customWidth="1" width="11.5703125"/>
    <col min="5642" max="5642" customWidth="1" width="11.5703125"/>
    <col min="5643" max="5643" customWidth="1" width="11.5703125"/>
    <col min="5644" max="5644" customWidth="1" width="11.5703125"/>
    <col min="5645" max="5645" customWidth="1" width="11.5703125"/>
    <col min="5646" max="5646" customWidth="1" width="11.5703125"/>
    <col min="5647" max="5647" customWidth="1" width="11.5703125"/>
    <col min="5648" max="5648" customWidth="1" width="11.5703125"/>
    <col min="5649" max="5649" customWidth="1" width="11.5703125"/>
    <col min="5650" max="5650" customWidth="1" width="11.5703125"/>
    <col min="5651" max="5651" customWidth="1" width="11.5703125"/>
    <col min="5652" max="5652" customWidth="1" width="11.5703125"/>
    <col min="5653" max="5653" customWidth="1" width="11.5703125"/>
    <col min="5654" max="5654" customWidth="1" width="11.5703125"/>
    <col min="5655" max="5655" customWidth="1" width="11.5703125"/>
    <col min="5656" max="5656" customWidth="1" width="11.5703125"/>
    <col min="5657" max="5657" customWidth="1" width="11.5703125"/>
    <col min="5658" max="5658" customWidth="1" width="11.5703125"/>
    <col min="5659" max="5659" customWidth="1" width="11.5703125"/>
    <col min="5660" max="5660" customWidth="1" width="11.5703125"/>
    <col min="5661" max="5661" customWidth="1" width="11.5703125"/>
    <col min="5662" max="5662" customWidth="1" width="11.5703125"/>
    <col min="5663" max="5663" customWidth="1" width="11.5703125"/>
    <col min="5664" max="5664" customWidth="1" width="11.5703125"/>
    <col min="5665" max="5665" customWidth="1" width="11.5703125"/>
    <col min="5666" max="5666" customWidth="1" width="11.5703125"/>
    <col min="5667" max="5667" customWidth="1" width="11.5703125"/>
    <col min="5668" max="5668" customWidth="1" width="11.5703125"/>
    <col min="5669" max="5669" customWidth="1" width="11.5703125"/>
    <col min="5670" max="5670" customWidth="1" width="11.5703125"/>
    <col min="5671" max="5671" customWidth="1" width="11.5703125"/>
    <col min="5672" max="5672" customWidth="1" width="11.5703125"/>
    <col min="5673" max="5673" customWidth="1" width="11.5703125"/>
    <col min="5674" max="5674" customWidth="1" width="11.5703125"/>
    <col min="5675" max="5675" customWidth="1" width="11.5703125"/>
    <col min="5676" max="5676" customWidth="1" width="11.5703125"/>
    <col min="5677" max="5677" customWidth="1" width="11.5703125"/>
    <col min="5678" max="5678" customWidth="1" width="11.5703125"/>
    <col min="5679" max="5679" customWidth="1" width="11.5703125"/>
    <col min="5680" max="5680" customWidth="1" width="11.5703125"/>
    <col min="5681" max="5681" customWidth="1" width="11.5703125"/>
    <col min="5682" max="5682" customWidth="1" width="11.5703125"/>
    <col min="5683" max="5683" customWidth="1" width="11.5703125"/>
    <col min="5684" max="5684" customWidth="1" width="11.5703125"/>
    <col min="5685" max="5685" customWidth="1" width="11.5703125"/>
    <col min="5686" max="5686" customWidth="1" width="11.5703125"/>
    <col min="5687" max="5687" customWidth="1" width="11.5703125"/>
    <col min="5688" max="5688" customWidth="1" width="11.5703125"/>
    <col min="5689" max="5689" customWidth="1" width="11.5703125"/>
    <col min="5690" max="5690" customWidth="1" width="11.5703125"/>
    <col min="5691" max="5691" customWidth="1" width="11.5703125"/>
    <col min="5692" max="5692" customWidth="1" width="11.5703125"/>
    <col min="5693" max="5693" customWidth="1" width="11.5703125"/>
    <col min="5694" max="5694" customWidth="1" width="11.5703125"/>
    <col min="5695" max="5695" customWidth="1" width="11.5703125"/>
    <col min="5696" max="5696" customWidth="1" width="11.5703125"/>
    <col min="5697" max="5697" customWidth="1" width="11.5703125"/>
    <col min="5698" max="5698" customWidth="1" width="11.5703125"/>
    <col min="5699" max="5699" customWidth="1" width="11.5703125"/>
    <col min="5700" max="5700" customWidth="1" width="11.5703125"/>
    <col min="5701" max="5701" customWidth="1" width="11.5703125"/>
    <col min="5702" max="5702" customWidth="1" width="11.5703125"/>
    <col min="5703" max="5703" customWidth="1" width="11.5703125"/>
    <col min="5704" max="5704" customWidth="1" width="11.5703125"/>
    <col min="5705" max="5705" customWidth="1" width="11.5703125"/>
    <col min="5706" max="5706" customWidth="1" width="11.5703125"/>
    <col min="5707" max="5707" customWidth="1" width="11.5703125"/>
    <col min="5708" max="5708" customWidth="1" width="11.5703125"/>
    <col min="5709" max="5709" customWidth="1" width="11.5703125"/>
    <col min="5710" max="5710" customWidth="1" width="11.5703125"/>
    <col min="5711" max="5711" customWidth="1" width="11.5703125"/>
    <col min="5712" max="5712" customWidth="1" width="11.5703125"/>
    <col min="5713" max="5713" customWidth="1" width="11.5703125"/>
    <col min="5714" max="5714" customWidth="1" width="11.5703125"/>
    <col min="5715" max="5715" customWidth="1" width="11.5703125"/>
    <col min="5716" max="5716" customWidth="1" width="11.5703125"/>
    <col min="5717" max="5717" customWidth="1" width="11.5703125"/>
    <col min="5718" max="5718" customWidth="1" width="11.5703125"/>
    <col min="5719" max="5719" customWidth="1" width="11.5703125"/>
    <col min="5720" max="5720" customWidth="1" width="11.5703125"/>
    <col min="5721" max="5721" customWidth="1" width="11.5703125"/>
    <col min="5722" max="5722" customWidth="1" width="11.5703125"/>
    <col min="5723" max="5723" customWidth="1" width="11.5703125"/>
    <col min="5724" max="5724" customWidth="1" width="11.5703125"/>
    <col min="5725" max="5725" customWidth="1" width="11.5703125"/>
    <col min="5726" max="5726" customWidth="1" width="11.5703125"/>
    <col min="5727" max="5727" customWidth="1" width="11.5703125"/>
    <col min="5728" max="5728" customWidth="1" width="11.5703125"/>
    <col min="5729" max="5729" customWidth="1" width="11.5703125"/>
    <col min="5730" max="5730" customWidth="1" width="11.5703125"/>
    <col min="5731" max="5731" customWidth="1" width="11.5703125"/>
    <col min="5732" max="5732" customWidth="1" width="11.5703125"/>
    <col min="5733" max="5733" customWidth="1" width="11.5703125"/>
    <col min="5734" max="5734" customWidth="1" width="11.5703125"/>
    <col min="5735" max="5735" customWidth="1" width="11.5703125"/>
    <col min="5736" max="5736" customWidth="1" width="11.5703125"/>
    <col min="5737" max="5737" customWidth="1" width="11.5703125"/>
    <col min="5738" max="5738" customWidth="1" width="11.5703125"/>
    <col min="5739" max="5739" customWidth="1" width="11.5703125"/>
    <col min="5740" max="5740" customWidth="1" width="11.5703125"/>
    <col min="5741" max="5741" customWidth="1" width="11.5703125"/>
    <col min="5742" max="5742" customWidth="1" width="11.5703125"/>
    <col min="5743" max="5743" customWidth="1" width="11.5703125"/>
    <col min="5744" max="5744" customWidth="1" width="11.5703125"/>
    <col min="5745" max="5745" customWidth="1" width="11.5703125"/>
    <col min="5746" max="5746" customWidth="1" width="11.5703125"/>
    <col min="5747" max="5747" customWidth="1" width="11.5703125"/>
    <col min="5748" max="5748" customWidth="1" width="11.5703125"/>
    <col min="5749" max="5749" customWidth="1" width="11.5703125"/>
    <col min="5750" max="5750" customWidth="1" width="11.5703125"/>
    <col min="5751" max="5751" customWidth="1" width="11.5703125"/>
    <col min="5752" max="5752" customWidth="1" width="11.5703125"/>
    <col min="5753" max="5753" customWidth="1" width="11.5703125"/>
    <col min="5754" max="5754" customWidth="1" width="11.5703125"/>
    <col min="5755" max="5755" customWidth="1" width="11.5703125"/>
    <col min="5756" max="5756" customWidth="1" width="11.5703125"/>
    <col min="5757" max="5757" customWidth="1" width="11.5703125"/>
    <col min="5758" max="5758" customWidth="1" width="11.5703125"/>
    <col min="5759" max="5759" customWidth="1" width="11.5703125"/>
    <col min="5760" max="5760" customWidth="1" width="11.5703125"/>
    <col min="5761" max="5761" customWidth="1" width="11.5703125"/>
    <col min="5762" max="5762" customWidth="1" width="11.5703125"/>
    <col min="5763" max="5763" customWidth="1" width="11.5703125"/>
    <col min="5764" max="5764" customWidth="1" width="11.5703125"/>
    <col min="5765" max="5765" customWidth="1" width="11.5703125"/>
    <col min="5766" max="5766" customWidth="1" width="11.5703125"/>
    <col min="5767" max="5767" customWidth="1" width="11.5703125"/>
    <col min="5768" max="5768" customWidth="1" width="11.5703125"/>
    <col min="5769" max="5769" customWidth="1" width="11.5703125"/>
    <col min="5770" max="5770" customWidth="1" width="11.5703125"/>
    <col min="5771" max="5771" customWidth="1" width="11.5703125"/>
    <col min="5772" max="5772" customWidth="1" width="11.5703125"/>
    <col min="5773" max="5773" customWidth="1" width="11.5703125"/>
    <col min="5774" max="5774" customWidth="1" width="11.5703125"/>
    <col min="5775" max="5775" customWidth="1" width="11.5703125"/>
    <col min="5776" max="5776" customWidth="1" width="11.5703125"/>
    <col min="5777" max="5777" customWidth="1" width="11.5703125"/>
    <col min="5778" max="5778" customWidth="1" width="11.5703125"/>
    <col min="5779" max="5779" customWidth="1" width="11.5703125"/>
    <col min="5780" max="5780" customWidth="1" width="11.5703125"/>
    <col min="5781" max="5781" customWidth="1" width="11.5703125"/>
    <col min="5782" max="5782" customWidth="1" width="11.5703125"/>
    <col min="5783" max="5783" customWidth="1" width="11.5703125"/>
    <col min="5784" max="5784" customWidth="1" width="11.5703125"/>
    <col min="5785" max="5785" customWidth="1" width="11.5703125"/>
    <col min="5786" max="5786" customWidth="1" width="11.5703125"/>
    <col min="5787" max="5787" customWidth="1" width="11.5703125"/>
    <col min="5788" max="5788" customWidth="1" width="11.5703125"/>
    <col min="5789" max="5789" customWidth="1" width="11.5703125"/>
    <col min="5790" max="5790" customWidth="1" width="11.5703125"/>
    <col min="5791" max="5791" customWidth="1" width="11.5703125"/>
    <col min="5792" max="5792" customWidth="1" width="11.5703125"/>
    <col min="5793" max="5793" customWidth="1" width="11.5703125"/>
    <col min="5794" max="5794" customWidth="1" width="11.5703125"/>
    <col min="5795" max="5795" customWidth="1" width="11.5703125"/>
    <col min="5796" max="5796" customWidth="1" width="11.5703125"/>
    <col min="5797" max="5797" customWidth="1" width="11.5703125"/>
    <col min="5798" max="5798" customWidth="1" width="11.5703125"/>
    <col min="5799" max="5799" customWidth="1" width="11.5703125"/>
    <col min="5800" max="5800" customWidth="1" width="11.5703125"/>
    <col min="5801" max="5801" customWidth="1" width="11.5703125"/>
    <col min="5802" max="5802" customWidth="1" width="11.5703125"/>
    <col min="5803" max="5803" customWidth="1" width="11.5703125"/>
    <col min="5804" max="5804" customWidth="1" width="11.5703125"/>
    <col min="5805" max="5805" customWidth="1" width="11.5703125"/>
    <col min="5806" max="5806" customWidth="1" width="11.5703125"/>
    <col min="5807" max="5807" customWidth="1" width="11.5703125"/>
    <col min="5808" max="5808" customWidth="1" width="11.5703125"/>
    <col min="5809" max="5809" customWidth="1" width="11.5703125"/>
    <col min="5810" max="5810" customWidth="1" width="11.5703125"/>
    <col min="5811" max="5811" customWidth="1" width="11.5703125"/>
    <col min="5812" max="5812" customWidth="1" width="11.5703125"/>
    <col min="5813" max="5813" customWidth="1" width="11.5703125"/>
    <col min="5814" max="5814" customWidth="1" width="11.5703125"/>
    <col min="5815" max="5815" customWidth="1" width="11.5703125"/>
    <col min="5816" max="5816" customWidth="1" width="11.5703125"/>
    <col min="5817" max="5817" customWidth="1" width="11.5703125"/>
    <col min="5818" max="5818" customWidth="1" width="11.5703125"/>
    <col min="5819" max="5819" customWidth="1" width="11.5703125"/>
    <col min="5820" max="5820" customWidth="1" width="11.5703125"/>
    <col min="5821" max="5821" customWidth="1" width="11.5703125"/>
    <col min="5822" max="5822" customWidth="1" width="11.5703125"/>
    <col min="5823" max="5823" customWidth="1" width="11.5703125"/>
    <col min="5824" max="5824" customWidth="1" width="11.5703125"/>
    <col min="5825" max="5825" customWidth="1" width="11.5703125"/>
    <col min="5826" max="5826" customWidth="1" width="11.5703125"/>
    <col min="5827" max="5827" customWidth="1" width="11.5703125"/>
    <col min="5828" max="5828" customWidth="1" width="11.5703125"/>
    <col min="5829" max="5829" customWidth="1" width="11.5703125"/>
    <col min="5830" max="5830" customWidth="1" width="11.5703125"/>
    <col min="5831" max="5831" customWidth="1" width="11.5703125"/>
    <col min="5832" max="5832" customWidth="1" width="11.5703125"/>
    <col min="5833" max="5833" customWidth="1" width="11.5703125"/>
    <col min="5834" max="5834" customWidth="1" width="11.5703125"/>
    <col min="5835" max="5835" customWidth="1" width="11.5703125"/>
    <col min="5836" max="5836" customWidth="1" width="11.5703125"/>
    <col min="5837" max="5837" customWidth="1" width="11.5703125"/>
    <col min="5838" max="5838" customWidth="1" width="11.5703125"/>
    <col min="5839" max="5839" customWidth="1" width="11.5703125"/>
    <col min="5840" max="5840" customWidth="1" width="11.5703125"/>
    <col min="5841" max="5841" customWidth="1" width="11.5703125"/>
    <col min="5842" max="5842" customWidth="1" width="11.5703125"/>
    <col min="5843" max="5843" customWidth="1" width="11.5703125"/>
    <col min="5844" max="5844" customWidth="1" width="11.5703125"/>
    <col min="5845" max="5845" customWidth="1" width="11.5703125"/>
    <col min="5846" max="5846" customWidth="1" width="11.5703125"/>
    <col min="5847" max="5847" customWidth="1" width="11.5703125"/>
    <col min="5848" max="5848" customWidth="1" width="11.5703125"/>
    <col min="5849" max="5849" customWidth="1" width="11.5703125"/>
    <col min="5850" max="5850" customWidth="1" width="11.5703125"/>
    <col min="5851" max="5851" customWidth="1" width="11.5703125"/>
    <col min="5852" max="5852" customWidth="1" width="11.5703125"/>
    <col min="5853" max="5853" customWidth="1" width="11.5703125"/>
    <col min="5854" max="5854" customWidth="1" width="11.5703125"/>
    <col min="5855" max="5855" customWidth="1" width="11.5703125"/>
    <col min="5856" max="5856" customWidth="1" width="11.5703125"/>
    <col min="5857" max="5857" customWidth="1" width="11.5703125"/>
    <col min="5858" max="5858" customWidth="1" width="11.5703125"/>
    <col min="5859" max="5859" customWidth="1" width="11.5703125"/>
    <col min="5860" max="5860" customWidth="1" width="11.5703125"/>
    <col min="5861" max="5861" customWidth="1" width="11.5703125"/>
    <col min="5862" max="5862" customWidth="1" width="11.5703125"/>
    <col min="5863" max="5863" customWidth="1" width="11.5703125"/>
    <col min="5864" max="5864" customWidth="1" width="11.5703125"/>
    <col min="5865" max="5865" customWidth="1" width="11.5703125"/>
    <col min="5866" max="5866" customWidth="1" width="11.5703125"/>
    <col min="5867" max="5867" customWidth="1" width="11.5703125"/>
    <col min="5868" max="5868" customWidth="1" width="11.5703125"/>
    <col min="5869" max="5869" customWidth="1" width="11.5703125"/>
    <col min="5870" max="5870" customWidth="1" width="11.5703125"/>
    <col min="5871" max="5871" customWidth="1" width="11.5703125"/>
    <col min="5872" max="5872" customWidth="1" width="11.5703125"/>
    <col min="5873" max="5873" customWidth="1" width="11.5703125"/>
    <col min="5874" max="5874" customWidth="1" width="11.5703125"/>
    <col min="5875" max="5875" customWidth="1" width="11.5703125"/>
    <col min="5876" max="5876" customWidth="1" width="11.5703125"/>
    <col min="5877" max="5877" customWidth="1" width="11.5703125"/>
    <col min="5878" max="5878" customWidth="1" width="11.5703125"/>
    <col min="5879" max="5879" customWidth="1" width="11.5703125"/>
    <col min="5880" max="5880" customWidth="1" width="11.5703125"/>
    <col min="5881" max="5881" customWidth="1" width="11.5703125"/>
    <col min="5882" max="5882" customWidth="1" width="11.5703125"/>
    <col min="5883" max="5883" customWidth="1" width="11.5703125"/>
    <col min="5884" max="5884" customWidth="1" width="11.5703125"/>
    <col min="5885" max="5885" customWidth="1" width="11.5703125"/>
    <col min="5886" max="5886" customWidth="1" width="11.5703125"/>
    <col min="5887" max="5887" customWidth="1" width="11.5703125"/>
    <col min="5888" max="5888" customWidth="1" width="11.5703125"/>
    <col min="5889" max="5889" customWidth="1" width="11.5703125"/>
    <col min="5890" max="5890" customWidth="1" width="11.5703125"/>
    <col min="5891" max="5891" customWidth="1" width="11.5703125"/>
    <col min="5892" max="5892" customWidth="1" width="11.5703125"/>
    <col min="5893" max="5893" customWidth="1" width="11.5703125"/>
    <col min="5894" max="5894" customWidth="1" width="11.5703125"/>
    <col min="5895" max="5895" customWidth="1" width="11.5703125"/>
    <col min="5896" max="5896" customWidth="1" width="11.5703125"/>
    <col min="5897" max="5897" customWidth="1" width="11.5703125"/>
    <col min="5898" max="5898" customWidth="1" width="11.5703125"/>
    <col min="5899" max="5899" customWidth="1" width="11.5703125"/>
    <col min="5900" max="5900" customWidth="1" width="11.5703125"/>
    <col min="5901" max="5901" customWidth="1" width="11.5703125"/>
    <col min="5902" max="5902" customWidth="1" width="11.5703125"/>
    <col min="5903" max="5903" customWidth="1" width="11.5703125"/>
    <col min="5904" max="5904" customWidth="1" width="11.5703125"/>
    <col min="5905" max="5905" customWidth="1" width="11.5703125"/>
    <col min="5906" max="5906" customWidth="1" width="11.5703125"/>
    <col min="5907" max="5907" customWidth="1" width="11.5703125"/>
    <col min="5908" max="5908" customWidth="1" width="11.5703125"/>
    <col min="5909" max="5909" customWidth="1" width="11.5703125"/>
    <col min="5910" max="5910" customWidth="1" width="11.5703125"/>
    <col min="5911" max="5911" customWidth="1" width="11.5703125"/>
    <col min="5912" max="5912" customWidth="1" width="11.5703125"/>
    <col min="5913" max="5913" customWidth="1" width="11.5703125"/>
    <col min="5914" max="5914" customWidth="1" width="11.5703125"/>
    <col min="5915" max="5915" customWidth="1" width="11.5703125"/>
    <col min="5916" max="5916" customWidth="1" width="11.5703125"/>
    <col min="5917" max="5917" customWidth="1" width="11.5703125"/>
    <col min="5918" max="5918" customWidth="1" width="11.5703125"/>
    <col min="5919" max="5919" customWidth="1" width="11.5703125"/>
    <col min="5920" max="5920" customWidth="1" width="11.5703125"/>
    <col min="5921" max="5921" customWidth="1" width="11.5703125"/>
    <col min="5922" max="5922" customWidth="1" width="11.5703125"/>
    <col min="5923" max="5923" customWidth="1" width="11.5703125"/>
    <col min="5924" max="5924" customWidth="1" width="11.5703125"/>
    <col min="5925" max="5925" customWidth="1" width="11.5703125"/>
    <col min="5926" max="5926" customWidth="1" width="11.5703125"/>
    <col min="5927" max="5927" customWidth="1" width="11.5703125"/>
    <col min="5928" max="5928" customWidth="1" width="11.5703125"/>
    <col min="5929" max="5929" customWidth="1" width="11.5703125"/>
    <col min="5930" max="5930" customWidth="1" width="11.5703125"/>
    <col min="5931" max="5931" customWidth="1" width="11.5703125"/>
    <col min="5932" max="5932" customWidth="1" width="11.5703125"/>
    <col min="5933" max="5933" customWidth="1" width="11.5703125"/>
    <col min="5934" max="5934" customWidth="1" width="11.5703125"/>
    <col min="5935" max="5935" customWidth="1" width="11.5703125"/>
    <col min="5936" max="5936" customWidth="1" width="11.5703125"/>
    <col min="5937" max="5937" customWidth="1" width="11.5703125"/>
    <col min="5938" max="5938" customWidth="1" width="11.5703125"/>
    <col min="5939" max="5939" customWidth="1" width="11.5703125"/>
    <col min="5940" max="5940" customWidth="1" width="11.5703125"/>
    <col min="5941" max="5941" customWidth="1" width="11.5703125"/>
    <col min="5942" max="5942" customWidth="1" width="11.5703125"/>
    <col min="5943" max="5943" customWidth="1" width="11.5703125"/>
    <col min="5944" max="5944" customWidth="1" width="11.5703125"/>
    <col min="5945" max="5945" customWidth="1" width="11.5703125"/>
    <col min="5946" max="5946" customWidth="1" width="11.5703125"/>
    <col min="5947" max="5947" customWidth="1" width="11.5703125"/>
    <col min="5948" max="5948" customWidth="1" width="11.5703125"/>
    <col min="5949" max="5949" customWidth="1" width="11.5703125"/>
    <col min="5950" max="5950" customWidth="1" width="11.5703125"/>
    <col min="5951" max="5951" customWidth="1" width="11.5703125"/>
    <col min="5952" max="5952" customWidth="1" width="11.5703125"/>
    <col min="5953" max="5953" customWidth="1" width="11.5703125"/>
    <col min="5954" max="5954" customWidth="1" width="11.5703125"/>
    <col min="5955" max="5955" customWidth="1" width="11.5703125"/>
    <col min="5956" max="5956" customWidth="1" width="11.5703125"/>
    <col min="5957" max="5957" customWidth="1" width="11.5703125"/>
    <col min="5958" max="5958" customWidth="1" width="11.5703125"/>
    <col min="5959" max="5959" customWidth="1" width="11.5703125"/>
    <col min="5960" max="5960" customWidth="1" width="11.5703125"/>
    <col min="5961" max="5961" customWidth="1" width="11.5703125"/>
    <col min="5962" max="5962" customWidth="1" width="11.5703125"/>
    <col min="5963" max="5963" customWidth="1" width="11.5703125"/>
    <col min="5964" max="5964" customWidth="1" width="11.5703125"/>
    <col min="5965" max="5965" customWidth="1" width="11.5703125"/>
    <col min="5966" max="5966" customWidth="1" width="11.5703125"/>
    <col min="5967" max="5967" customWidth="1" width="11.5703125"/>
    <col min="5968" max="5968" customWidth="1" width="11.5703125"/>
    <col min="5969" max="5969" customWidth="1" width="11.5703125"/>
    <col min="5970" max="5970" customWidth="1" width="11.5703125"/>
    <col min="5971" max="5971" customWidth="1" width="11.5703125"/>
    <col min="5972" max="5972" customWidth="1" width="11.5703125"/>
    <col min="5973" max="5973" customWidth="1" width="11.5703125"/>
    <col min="5974" max="5974" customWidth="1" width="11.5703125"/>
    <col min="5975" max="5975" customWidth="1" width="11.5703125"/>
    <col min="5976" max="5976" customWidth="1" width="11.5703125"/>
    <col min="5977" max="5977" customWidth="1" width="11.5703125"/>
    <col min="5978" max="5978" customWidth="1" width="11.5703125"/>
    <col min="5979" max="5979" customWidth="1" width="11.5703125"/>
    <col min="5980" max="5980" customWidth="1" width="11.5703125"/>
    <col min="5981" max="5981" customWidth="1" width="11.5703125"/>
    <col min="5982" max="5982" customWidth="1" width="11.5703125"/>
    <col min="5983" max="5983" customWidth="1" width="11.5703125"/>
    <col min="5984" max="5984" customWidth="1" width="11.5703125"/>
    <col min="5985" max="5985" customWidth="1" width="11.5703125"/>
    <col min="5986" max="5986" customWidth="1" width="11.5703125"/>
    <col min="5987" max="5987" customWidth="1" width="11.5703125"/>
    <col min="5988" max="5988" customWidth="1" width="11.5703125"/>
    <col min="5989" max="5989" customWidth="1" width="11.5703125"/>
    <col min="5990" max="5990" customWidth="1" width="11.5703125"/>
    <col min="5991" max="5991" customWidth="1" width="11.5703125"/>
    <col min="5992" max="5992" customWidth="1" width="11.5703125"/>
    <col min="5993" max="5993" customWidth="1" width="11.5703125"/>
    <col min="5994" max="5994" customWidth="1" width="11.5703125"/>
    <col min="5995" max="5995" customWidth="1" width="11.5703125"/>
    <col min="5996" max="5996" customWidth="1" width="11.5703125"/>
    <col min="5997" max="5997" customWidth="1" width="11.5703125"/>
    <col min="5998" max="5998" customWidth="1" width="11.5703125"/>
    <col min="5999" max="5999" customWidth="1" width="11.5703125"/>
    <col min="6000" max="6000" customWidth="1" width="11.5703125"/>
    <col min="6001" max="6001" customWidth="1" width="11.5703125"/>
    <col min="6002" max="6002" customWidth="1" width="11.5703125"/>
    <col min="6003" max="6003" customWidth="1" width="11.5703125"/>
    <col min="6004" max="6004" customWidth="1" width="11.5703125"/>
    <col min="6005" max="6005" customWidth="1" width="11.5703125"/>
    <col min="6006" max="6006" customWidth="1" width="11.5703125"/>
    <col min="6007" max="6007" customWidth="1" width="11.5703125"/>
    <col min="6008" max="6008" customWidth="1" width="11.5703125"/>
    <col min="6009" max="6009" customWidth="1" width="11.5703125"/>
    <col min="6010" max="6010" customWidth="1" width="11.5703125"/>
    <col min="6011" max="6011" customWidth="1" width="11.5703125"/>
    <col min="6012" max="6012" customWidth="1" width="11.5703125"/>
    <col min="6013" max="6013" customWidth="1" width="11.5703125"/>
    <col min="6014" max="6014" customWidth="1" width="11.5703125"/>
    <col min="6015" max="6015" customWidth="1" width="11.5703125"/>
    <col min="6016" max="6016" customWidth="1" width="11.5703125"/>
    <col min="6017" max="6017" customWidth="1" width="11.5703125"/>
    <col min="6018" max="6018" customWidth="1" width="11.5703125"/>
    <col min="6019" max="6019" customWidth="1" width="11.5703125"/>
    <col min="6020" max="6020" customWidth="1" width="11.5703125"/>
    <col min="6021" max="6021" customWidth="1" width="11.5703125"/>
    <col min="6022" max="6022" customWidth="1" width="11.5703125"/>
    <col min="6023" max="6023" customWidth="1" width="11.5703125"/>
    <col min="6024" max="6024" customWidth="1" width="11.5703125"/>
    <col min="6025" max="6025" customWidth="1" width="11.5703125"/>
    <col min="6026" max="6026" customWidth="1" width="11.5703125"/>
    <col min="6027" max="6027" customWidth="1" width="11.5703125"/>
    <col min="6028" max="6028" customWidth="1" width="11.5703125"/>
    <col min="6029" max="6029" customWidth="1" width="11.5703125"/>
    <col min="6030" max="6030" customWidth="1" width="11.5703125"/>
    <col min="6031" max="6031" customWidth="1" width="11.5703125"/>
    <col min="6032" max="6032" customWidth="1" width="11.5703125"/>
    <col min="6033" max="6033" customWidth="1" width="11.5703125"/>
    <col min="6034" max="6034" customWidth="1" width="11.5703125"/>
    <col min="6035" max="6035" customWidth="1" width="11.5703125"/>
    <col min="6036" max="6036" customWidth="1" width="11.5703125"/>
    <col min="6037" max="6037" customWidth="1" width="11.5703125"/>
    <col min="6038" max="6038" customWidth="1" width="11.5703125"/>
    <col min="6039" max="6039" customWidth="1" width="11.5703125"/>
    <col min="6040" max="6040" customWidth="1" width="11.5703125"/>
    <col min="6041" max="6041" customWidth="1" width="11.5703125"/>
    <col min="6042" max="6042" customWidth="1" width="11.5703125"/>
    <col min="6043" max="6043" customWidth="1" width="11.5703125"/>
    <col min="6044" max="6044" customWidth="1" width="11.5703125"/>
    <col min="6045" max="6045" customWidth="1" width="11.5703125"/>
    <col min="6046" max="6046" customWidth="1" width="11.5703125"/>
    <col min="6047" max="6047" customWidth="1" width="11.5703125"/>
    <col min="6048" max="6048" customWidth="1" width="11.5703125"/>
    <col min="6049" max="6049" customWidth="1" width="11.5703125"/>
    <col min="6050" max="6050" customWidth="1" width="11.5703125"/>
    <col min="6051" max="6051" customWidth="1" width="11.5703125"/>
    <col min="6052" max="6052" customWidth="1" width="11.5703125"/>
    <col min="6053" max="6053" customWidth="1" width="11.5703125"/>
    <col min="6054" max="6054" customWidth="1" width="11.5703125"/>
    <col min="6055" max="6055" customWidth="1" width="11.5703125"/>
    <col min="6056" max="6056" customWidth="1" width="11.5703125"/>
    <col min="6057" max="6057" customWidth="1" width="11.5703125"/>
    <col min="6058" max="6058" customWidth="1" width="11.5703125"/>
    <col min="6059" max="6059" customWidth="1" width="11.5703125"/>
    <col min="6060" max="6060" customWidth="1" width="11.5703125"/>
    <col min="6061" max="6061" customWidth="1" width="11.5703125"/>
    <col min="6062" max="6062" customWidth="1" width="11.5703125"/>
    <col min="6063" max="6063" customWidth="1" width="11.5703125"/>
    <col min="6064" max="6064" customWidth="1" width="11.5703125"/>
    <col min="6065" max="6065" customWidth="1" width="11.5703125"/>
    <col min="6066" max="6066" customWidth="1" width="11.5703125"/>
    <col min="6067" max="6067" customWidth="1" width="11.5703125"/>
    <col min="6068" max="6068" customWidth="1" width="11.5703125"/>
    <col min="6069" max="6069" customWidth="1" width="11.5703125"/>
    <col min="6070" max="6070" customWidth="1" width="11.5703125"/>
    <col min="6071" max="6071" customWidth="1" width="11.5703125"/>
    <col min="6072" max="6072" customWidth="1" width="11.5703125"/>
    <col min="6073" max="6073" customWidth="1" width="11.5703125"/>
    <col min="6074" max="6074" customWidth="1" width="11.5703125"/>
    <col min="6075" max="6075" customWidth="1" width="11.5703125"/>
    <col min="6076" max="6076" customWidth="1" width="11.5703125"/>
    <col min="6077" max="6077" customWidth="1" width="11.5703125"/>
    <col min="6078" max="6078" customWidth="1" width="11.5703125"/>
    <col min="6079" max="6079" customWidth="1" width="11.5703125"/>
    <col min="6080" max="6080" customWidth="1" width="11.5703125"/>
    <col min="6081" max="6081" customWidth="1" width="11.5703125"/>
    <col min="6082" max="6082" customWidth="1" width="11.5703125"/>
    <col min="6083" max="6083" customWidth="1" width="11.5703125"/>
    <col min="6084" max="6084" customWidth="1" width="11.5703125"/>
    <col min="6085" max="6085" customWidth="1" width="11.5703125"/>
    <col min="6086" max="6086" customWidth="1" width="11.5703125"/>
    <col min="6087" max="6087" customWidth="1" width="11.5703125"/>
    <col min="6088" max="6088" customWidth="1" width="11.5703125"/>
    <col min="6089" max="6089" customWidth="1" width="11.5703125"/>
    <col min="6090" max="6090" customWidth="1" width="11.5703125"/>
    <col min="6091" max="6091" customWidth="1" width="11.5703125"/>
    <col min="6092" max="6092" customWidth="1" width="11.5703125"/>
    <col min="6093" max="6093" customWidth="1" width="11.5703125"/>
    <col min="6094" max="6094" customWidth="1" width="11.5703125"/>
    <col min="6095" max="6095" customWidth="1" width="11.5703125"/>
    <col min="6096" max="6096" customWidth="1" width="11.5703125"/>
    <col min="6097" max="6097" customWidth="1" width="11.5703125"/>
    <col min="6098" max="6098" customWidth="1" width="11.5703125"/>
    <col min="6099" max="6099" customWidth="1" width="11.5703125"/>
    <col min="6100" max="6100" customWidth="1" width="11.5703125"/>
    <col min="6101" max="6101" customWidth="1" width="11.5703125"/>
    <col min="6102" max="6102" customWidth="1" width="11.5703125"/>
    <col min="6103" max="6103" customWidth="1" width="11.5703125"/>
    <col min="6104" max="6104" customWidth="1" width="11.5703125"/>
    <col min="6105" max="6105" customWidth="1" width="11.5703125"/>
    <col min="6106" max="6106" customWidth="1" width="11.5703125"/>
    <col min="6107" max="6107" customWidth="1" width="11.5703125"/>
    <col min="6108" max="6108" customWidth="1" width="11.5703125"/>
    <col min="6109" max="6109" customWidth="1" width="11.5703125"/>
    <col min="6110" max="6110" customWidth="1" width="11.5703125"/>
    <col min="6111" max="6111" customWidth="1" width="11.5703125"/>
    <col min="6112" max="6112" customWidth="1" width="11.5703125"/>
    <col min="6113" max="6113" customWidth="1" width="11.5703125"/>
    <col min="6114" max="6114" customWidth="1" width="11.5703125"/>
    <col min="6115" max="6115" customWidth="1" width="11.5703125"/>
    <col min="6116" max="6116" customWidth="1" width="11.5703125"/>
    <col min="6117" max="6117" customWidth="1" width="11.5703125"/>
    <col min="6118" max="6118" customWidth="1" width="11.5703125"/>
    <col min="6119" max="6119" customWidth="1" width="11.5703125"/>
    <col min="6120" max="6120" customWidth="1" width="11.5703125"/>
    <col min="6121" max="6121" customWidth="1" width="11.5703125"/>
    <col min="6122" max="6122" customWidth="1" width="11.5703125"/>
    <col min="6123" max="6123" customWidth="1" width="11.5703125"/>
    <col min="6124" max="6124" customWidth="1" width="11.5703125"/>
    <col min="6125" max="6125" customWidth="1" width="11.5703125"/>
    <col min="6126" max="6126" customWidth="1" width="11.5703125"/>
    <col min="6127" max="6127" customWidth="1" width="11.5703125"/>
    <col min="6128" max="6128" customWidth="1" width="11.5703125"/>
    <col min="6129" max="6129" customWidth="1" width="11.5703125"/>
    <col min="6130" max="6130" customWidth="1" width="11.5703125"/>
    <col min="6131" max="6131" customWidth="1" width="11.5703125"/>
    <col min="6132" max="6132" customWidth="1" width="11.5703125"/>
    <col min="6133" max="6133" customWidth="1" width="11.5703125"/>
    <col min="6134" max="6134" customWidth="1" width="11.5703125"/>
    <col min="6135" max="6135" customWidth="1" width="11.5703125"/>
    <col min="6136" max="6136" customWidth="1" width="11.5703125"/>
    <col min="6137" max="6137" customWidth="1" width="11.5703125"/>
    <col min="6138" max="6138" customWidth="1" width="11.5703125"/>
    <col min="6139" max="6139" customWidth="1" width="11.5703125"/>
    <col min="6140" max="6140" customWidth="1" width="11.5703125"/>
    <col min="6141" max="6141" customWidth="1" width="11.5703125"/>
    <col min="6142" max="6142" customWidth="1" width="11.5703125"/>
    <col min="6143" max="6143" customWidth="1" width="11.5703125"/>
    <col min="6144" max="6144" customWidth="1" width="11.5703125"/>
    <col min="6145" max="6145" customWidth="1" width="11.5703125"/>
    <col min="6146" max="6146" customWidth="1" width="11.5703125"/>
    <col min="6147" max="6147" customWidth="1" width="11.5703125"/>
    <col min="6148" max="6148" customWidth="1" width="11.5703125"/>
    <col min="6149" max="6149" customWidth="1" width="11.5703125"/>
    <col min="6150" max="6150" customWidth="1" width="11.5703125"/>
    <col min="6151" max="6151" customWidth="1" width="11.5703125"/>
    <col min="6152" max="6152" customWidth="1" width="11.5703125"/>
    <col min="6153" max="6153" customWidth="1" width="11.5703125"/>
    <col min="6154" max="6154" customWidth="1" width="11.5703125"/>
    <col min="6155" max="6155" customWidth="1" width="11.5703125"/>
    <col min="6156" max="6156" customWidth="1" width="11.5703125"/>
    <col min="6157" max="6157" customWidth="1" width="11.5703125"/>
    <col min="6158" max="6158" customWidth="1" width="11.5703125"/>
    <col min="6159" max="6159" customWidth="1" width="11.5703125"/>
    <col min="6160" max="6160" customWidth="1" width="11.5703125"/>
    <col min="6161" max="6161" customWidth="1" width="11.5703125"/>
    <col min="6162" max="6162" customWidth="1" width="11.5703125"/>
    <col min="6163" max="6163" customWidth="1" width="11.5703125"/>
    <col min="6164" max="6164" customWidth="1" width="11.5703125"/>
    <col min="6165" max="6165" customWidth="1" width="11.5703125"/>
    <col min="6166" max="6166" customWidth="1" width="11.5703125"/>
    <col min="6167" max="6167" customWidth="1" width="11.5703125"/>
    <col min="6168" max="6168" customWidth="1" width="11.5703125"/>
    <col min="6169" max="6169" customWidth="1" width="11.5703125"/>
    <col min="6170" max="6170" customWidth="1" width="11.5703125"/>
    <col min="6171" max="6171" customWidth="1" width="11.5703125"/>
    <col min="6172" max="6172" customWidth="1" width="11.5703125"/>
    <col min="6173" max="6173" customWidth="1" width="11.5703125"/>
    <col min="6174" max="6174" customWidth="1" width="11.5703125"/>
    <col min="6175" max="6175" customWidth="1" width="11.5703125"/>
    <col min="6176" max="6176" customWidth="1" width="11.5703125"/>
    <col min="6177" max="6177" customWidth="1" width="11.5703125"/>
    <col min="6178" max="6178" customWidth="1" width="11.5703125"/>
    <col min="6179" max="6179" customWidth="1" width="11.5703125"/>
    <col min="6180" max="6180" customWidth="1" width="11.5703125"/>
    <col min="6181" max="6181" customWidth="1" width="11.5703125"/>
    <col min="6182" max="6182" customWidth="1" width="11.5703125"/>
    <col min="6183" max="6183" customWidth="1" width="11.5703125"/>
    <col min="6184" max="6184" customWidth="1" width="11.5703125"/>
    <col min="6185" max="6185" customWidth="1" width="11.5703125"/>
    <col min="6186" max="6186" customWidth="1" width="11.5703125"/>
    <col min="6187" max="6187" customWidth="1" width="11.5703125"/>
    <col min="6188" max="6188" customWidth="1" width="11.5703125"/>
    <col min="6189" max="6189" customWidth="1" width="11.5703125"/>
    <col min="6190" max="6190" customWidth="1" width="11.5703125"/>
    <col min="6191" max="6191" customWidth="1" width="11.5703125"/>
    <col min="6192" max="6192" customWidth="1" width="11.5703125"/>
    <col min="6193" max="6193" customWidth="1" width="11.5703125"/>
    <col min="6194" max="6194" customWidth="1" width="11.5703125"/>
    <col min="6195" max="6195" customWidth="1" width="11.5703125"/>
    <col min="6196" max="6196" customWidth="1" width="11.5703125"/>
    <col min="6197" max="6197" customWidth="1" width="11.5703125"/>
    <col min="6198" max="6198" customWidth="1" width="11.5703125"/>
    <col min="6199" max="6199" customWidth="1" width="11.5703125"/>
    <col min="6200" max="6200" customWidth="1" width="11.5703125"/>
    <col min="6201" max="6201" customWidth="1" width="11.5703125"/>
    <col min="6202" max="6202" customWidth="1" width="11.5703125"/>
    <col min="6203" max="6203" customWidth="1" width="11.5703125"/>
    <col min="6204" max="6204" customWidth="1" width="11.5703125"/>
    <col min="6205" max="6205" customWidth="1" width="11.5703125"/>
    <col min="6206" max="6206" customWidth="1" width="11.5703125"/>
    <col min="6207" max="6207" customWidth="1" width="11.5703125"/>
    <col min="6208" max="6208" customWidth="1" width="11.5703125"/>
    <col min="6209" max="6209" customWidth="1" width="11.5703125"/>
    <col min="6210" max="6210" customWidth="1" width="11.5703125"/>
    <col min="6211" max="6211" customWidth="1" width="11.5703125"/>
    <col min="6212" max="6212" customWidth="1" width="11.5703125"/>
    <col min="6213" max="6213" customWidth="1" width="11.5703125"/>
    <col min="6214" max="6214" customWidth="1" width="11.5703125"/>
    <col min="6215" max="6215" customWidth="1" width="11.5703125"/>
    <col min="6216" max="6216" customWidth="1" width="11.5703125"/>
    <col min="6217" max="6217" customWidth="1" width="11.5703125"/>
    <col min="6218" max="6218" customWidth="1" width="11.5703125"/>
    <col min="6219" max="6219" customWidth="1" width="11.5703125"/>
    <col min="6220" max="6220" customWidth="1" width="11.5703125"/>
    <col min="6221" max="6221" customWidth="1" width="11.5703125"/>
    <col min="6222" max="6222" customWidth="1" width="11.5703125"/>
    <col min="6223" max="6223" customWidth="1" width="11.5703125"/>
    <col min="6224" max="6224" customWidth="1" width="11.5703125"/>
    <col min="6225" max="6225" customWidth="1" width="11.5703125"/>
    <col min="6226" max="6226" customWidth="1" width="11.5703125"/>
    <col min="6227" max="6227" customWidth="1" width="11.5703125"/>
    <col min="6228" max="6228" customWidth="1" width="11.5703125"/>
    <col min="6229" max="6229" customWidth="1" width="11.5703125"/>
    <col min="6230" max="6230" customWidth="1" width="11.5703125"/>
    <col min="6231" max="6231" customWidth="1" width="11.5703125"/>
    <col min="6232" max="6232" customWidth="1" width="11.5703125"/>
    <col min="6233" max="6233" customWidth="1" width="11.5703125"/>
    <col min="6234" max="6234" customWidth="1" width="11.5703125"/>
    <col min="6235" max="6235" customWidth="1" width="11.5703125"/>
    <col min="6236" max="6236" customWidth="1" width="11.5703125"/>
    <col min="6237" max="6237" customWidth="1" width="11.5703125"/>
    <col min="6238" max="6238" customWidth="1" width="11.5703125"/>
    <col min="6239" max="6239" customWidth="1" width="11.5703125"/>
    <col min="6240" max="6240" customWidth="1" width="11.5703125"/>
    <col min="6241" max="6241" customWidth="1" width="11.5703125"/>
    <col min="6242" max="6242" customWidth="1" width="11.5703125"/>
    <col min="6243" max="6243" customWidth="1" width="11.5703125"/>
    <col min="6244" max="6244" customWidth="1" width="11.5703125"/>
    <col min="6245" max="6245" customWidth="1" width="11.5703125"/>
    <col min="6246" max="6246" customWidth="1" width="11.5703125"/>
    <col min="6247" max="6247" customWidth="1" width="11.5703125"/>
    <col min="6248" max="6248" customWidth="1" width="11.5703125"/>
    <col min="6249" max="6249" customWidth="1" width="11.5703125"/>
    <col min="6250" max="6250" customWidth="1" width="11.5703125"/>
    <col min="6251" max="6251" customWidth="1" width="11.5703125"/>
    <col min="6252" max="6252" customWidth="1" width="11.5703125"/>
    <col min="6253" max="6253" customWidth="1" width="11.5703125"/>
    <col min="6254" max="6254" customWidth="1" width="11.5703125"/>
    <col min="6255" max="6255" customWidth="1" width="11.5703125"/>
    <col min="6256" max="6256" customWidth="1" width="11.5703125"/>
    <col min="6257" max="6257" customWidth="1" width="11.5703125"/>
    <col min="6258" max="6258" customWidth="1" width="11.5703125"/>
    <col min="6259" max="6259" customWidth="1" width="11.5703125"/>
    <col min="6260" max="6260" customWidth="1" width="11.5703125"/>
    <col min="6261" max="6261" customWidth="1" width="11.5703125"/>
    <col min="6262" max="6262" customWidth="1" width="11.5703125"/>
    <col min="6263" max="6263" customWidth="1" width="11.5703125"/>
    <col min="6264" max="6264" customWidth="1" width="11.5703125"/>
    <col min="6265" max="6265" customWidth="1" width="11.5703125"/>
    <col min="6266" max="6266" customWidth="1" width="11.5703125"/>
    <col min="6267" max="6267" customWidth="1" width="11.5703125"/>
    <col min="6268" max="6268" customWidth="1" width="11.5703125"/>
    <col min="6269" max="6269" customWidth="1" width="11.5703125"/>
    <col min="6270" max="6270" customWidth="1" width="11.5703125"/>
    <col min="6271" max="6271" customWidth="1" width="11.5703125"/>
    <col min="6272" max="6272" customWidth="1" width="11.5703125"/>
    <col min="6273" max="6273" customWidth="1" width="11.5703125"/>
    <col min="6274" max="6274" customWidth="1" width="11.5703125"/>
    <col min="6275" max="6275" customWidth="1" width="11.5703125"/>
    <col min="6276" max="6276" customWidth="1" width="11.5703125"/>
    <col min="6277" max="6277" customWidth="1" width="11.5703125"/>
    <col min="6278" max="6278" customWidth="1" width="11.5703125"/>
    <col min="6279" max="6279" customWidth="1" width="11.5703125"/>
    <col min="6280" max="6280" customWidth="1" width="11.5703125"/>
    <col min="6281" max="6281" customWidth="1" width="11.5703125"/>
    <col min="6282" max="6282" customWidth="1" width="11.5703125"/>
    <col min="6283" max="6283" customWidth="1" width="11.5703125"/>
    <col min="6284" max="6284" customWidth="1" width="11.5703125"/>
    <col min="6285" max="6285" customWidth="1" width="11.5703125"/>
    <col min="6286" max="6286" customWidth="1" width="11.5703125"/>
    <col min="6287" max="6287" customWidth="1" width="11.5703125"/>
    <col min="6288" max="6288" customWidth="1" width="11.5703125"/>
    <col min="6289" max="6289" customWidth="1" width="11.5703125"/>
    <col min="6290" max="6290" customWidth="1" width="11.5703125"/>
    <col min="6291" max="6291" customWidth="1" width="11.5703125"/>
    <col min="6292" max="6292" customWidth="1" width="11.5703125"/>
    <col min="6293" max="6293" customWidth="1" width="11.5703125"/>
    <col min="6294" max="6294" customWidth="1" width="11.5703125"/>
    <col min="6295" max="6295" customWidth="1" width="11.5703125"/>
    <col min="6296" max="6296" customWidth="1" width="11.5703125"/>
    <col min="6297" max="6297" customWidth="1" width="11.5703125"/>
    <col min="6298" max="6298" customWidth="1" width="11.5703125"/>
    <col min="6299" max="6299" customWidth="1" width="11.5703125"/>
    <col min="6300" max="6300" customWidth="1" width="11.5703125"/>
    <col min="6301" max="6301" customWidth="1" width="11.5703125"/>
    <col min="6302" max="6302" customWidth="1" width="11.5703125"/>
    <col min="6303" max="6303" customWidth="1" width="11.5703125"/>
    <col min="6304" max="6304" customWidth="1" width="11.5703125"/>
    <col min="6305" max="6305" customWidth="1" width="11.5703125"/>
    <col min="6306" max="6306" customWidth="1" width="11.5703125"/>
    <col min="6307" max="6307" customWidth="1" width="11.5703125"/>
    <col min="6308" max="6308" customWidth="1" width="11.5703125"/>
    <col min="6309" max="6309" customWidth="1" width="11.5703125"/>
    <col min="6310" max="6310" customWidth="1" width="11.5703125"/>
    <col min="6311" max="6311" customWidth="1" width="11.5703125"/>
    <col min="6312" max="6312" customWidth="1" width="11.5703125"/>
    <col min="6313" max="6313" customWidth="1" width="11.5703125"/>
    <col min="6314" max="6314" customWidth="1" width="11.5703125"/>
    <col min="6315" max="6315" customWidth="1" width="11.5703125"/>
    <col min="6316" max="6316" customWidth="1" width="11.5703125"/>
    <col min="6317" max="6317" customWidth="1" width="11.5703125"/>
    <col min="6318" max="6318" customWidth="1" width="11.5703125"/>
    <col min="6319" max="6319" customWidth="1" width="11.5703125"/>
    <col min="6320" max="6320" customWidth="1" width="11.5703125"/>
    <col min="6321" max="6321" customWidth="1" width="11.5703125"/>
    <col min="6322" max="6322" customWidth="1" width="11.5703125"/>
    <col min="6323" max="6323" customWidth="1" width="11.5703125"/>
    <col min="6324" max="6324" customWidth="1" width="11.5703125"/>
    <col min="6325" max="6325" customWidth="1" width="11.5703125"/>
    <col min="6326" max="6326" customWidth="1" width="11.5703125"/>
    <col min="6327" max="6327" customWidth="1" width="11.5703125"/>
    <col min="6328" max="6328" customWidth="1" width="11.5703125"/>
    <col min="6329" max="6329" customWidth="1" width="11.5703125"/>
    <col min="6330" max="6330" customWidth="1" width="11.5703125"/>
    <col min="6331" max="6331" customWidth="1" width="11.5703125"/>
    <col min="6332" max="6332" customWidth="1" width="11.5703125"/>
    <col min="6333" max="6333" customWidth="1" width="11.5703125"/>
    <col min="6334" max="6334" customWidth="1" width="11.5703125"/>
    <col min="6335" max="6335" customWidth="1" width="11.5703125"/>
    <col min="6336" max="6336" customWidth="1" width="11.5703125"/>
    <col min="6337" max="6337" customWidth="1" width="11.5703125"/>
    <col min="6338" max="6338" customWidth="1" width="11.5703125"/>
    <col min="6339" max="6339" customWidth="1" width="11.5703125"/>
    <col min="6340" max="6340" customWidth="1" width="11.5703125"/>
    <col min="6341" max="6341" customWidth="1" width="11.5703125"/>
    <col min="6342" max="6342" customWidth="1" width="11.5703125"/>
    <col min="6343" max="6343" customWidth="1" width="11.5703125"/>
    <col min="6344" max="6344" customWidth="1" width="11.5703125"/>
    <col min="6345" max="6345" customWidth="1" width="11.5703125"/>
    <col min="6346" max="6346" customWidth="1" width="11.5703125"/>
    <col min="6347" max="6347" customWidth="1" width="11.5703125"/>
    <col min="6348" max="6348" customWidth="1" width="11.5703125"/>
    <col min="6349" max="6349" customWidth="1" width="11.5703125"/>
    <col min="6350" max="6350" customWidth="1" width="11.5703125"/>
    <col min="6351" max="6351" customWidth="1" width="11.5703125"/>
    <col min="6352" max="6352" customWidth="1" width="11.5703125"/>
    <col min="6353" max="6353" customWidth="1" width="11.5703125"/>
    <col min="6354" max="6354" customWidth="1" width="11.5703125"/>
    <col min="6355" max="6355" customWidth="1" width="11.5703125"/>
    <col min="6356" max="6356" customWidth="1" width="11.5703125"/>
    <col min="6357" max="6357" customWidth="1" width="11.5703125"/>
    <col min="6358" max="6358" customWidth="1" width="11.5703125"/>
    <col min="6359" max="6359" customWidth="1" width="11.5703125"/>
    <col min="6360" max="6360" customWidth="1" width="11.5703125"/>
    <col min="6361" max="6361" customWidth="1" width="11.5703125"/>
    <col min="6362" max="6362" customWidth="1" width="11.5703125"/>
    <col min="6363" max="6363" customWidth="1" width="11.5703125"/>
    <col min="6364" max="6364" customWidth="1" width="11.5703125"/>
    <col min="6365" max="6365" customWidth="1" width="11.5703125"/>
    <col min="6366" max="6366" customWidth="1" width="11.5703125"/>
    <col min="6367" max="6367" customWidth="1" width="11.5703125"/>
    <col min="6368" max="6368" customWidth="1" width="11.5703125"/>
    <col min="6369" max="6369" customWidth="1" width="11.5703125"/>
    <col min="6370" max="6370" customWidth="1" width="11.5703125"/>
    <col min="6371" max="6371" customWidth="1" width="11.5703125"/>
    <col min="6372" max="6372" customWidth="1" width="11.5703125"/>
    <col min="6373" max="6373" customWidth="1" width="11.5703125"/>
    <col min="6374" max="6374" customWidth="1" width="11.5703125"/>
    <col min="6375" max="6375" customWidth="1" width="11.5703125"/>
    <col min="6376" max="6376" customWidth="1" width="11.5703125"/>
    <col min="6377" max="6377" customWidth="1" width="11.5703125"/>
    <col min="6378" max="6378" customWidth="1" width="11.5703125"/>
    <col min="6379" max="6379" customWidth="1" width="11.5703125"/>
    <col min="6380" max="6380" customWidth="1" width="11.5703125"/>
    <col min="6381" max="6381" customWidth="1" width="11.5703125"/>
    <col min="6382" max="6382" customWidth="1" width="11.5703125"/>
    <col min="6383" max="6383" customWidth="1" width="11.5703125"/>
    <col min="6384" max="6384" customWidth="1" width="11.5703125"/>
    <col min="6385" max="6385" customWidth="1" width="11.5703125"/>
    <col min="6386" max="6386" customWidth="1" width="11.5703125"/>
    <col min="6387" max="6387" customWidth="1" width="11.5703125"/>
    <col min="6388" max="6388" customWidth="1" width="11.5703125"/>
    <col min="6389" max="6389" customWidth="1" width="11.5703125"/>
    <col min="6390" max="6390" customWidth="1" width="11.5703125"/>
    <col min="6391" max="6391" customWidth="1" width="11.5703125"/>
    <col min="6392" max="6392" customWidth="1" width="11.5703125"/>
    <col min="6393" max="6393" customWidth="1" width="11.5703125"/>
    <col min="6394" max="6394" customWidth="1" width="11.5703125"/>
    <col min="6395" max="6395" customWidth="1" width="11.5703125"/>
    <col min="6396" max="6396" customWidth="1" width="11.5703125"/>
    <col min="6397" max="6397" customWidth="1" width="11.5703125"/>
    <col min="6398" max="6398" customWidth="1" width="11.5703125"/>
    <col min="6399" max="6399" customWidth="1" width="11.5703125"/>
    <col min="6400" max="6400" customWidth="1" width="11.5703125"/>
    <col min="6401" max="6401" customWidth="1" width="11.5703125"/>
    <col min="6402" max="6402" customWidth="1" width="11.5703125"/>
    <col min="6403" max="6403" customWidth="1" width="11.5703125"/>
    <col min="6404" max="6404" customWidth="1" width="11.5703125"/>
    <col min="6405" max="6405" customWidth="1" width="11.5703125"/>
    <col min="6406" max="6406" customWidth="1" width="11.5703125"/>
    <col min="6407" max="6407" customWidth="1" width="11.5703125"/>
    <col min="6408" max="6408" customWidth="1" width="11.5703125"/>
    <col min="6409" max="6409" customWidth="1" width="11.5703125"/>
    <col min="6410" max="6410" customWidth="1" width="11.5703125"/>
    <col min="6411" max="6411" customWidth="1" width="11.5703125"/>
    <col min="6412" max="6412" customWidth="1" width="11.5703125"/>
    <col min="6413" max="6413" customWidth="1" width="11.5703125"/>
    <col min="6414" max="6414" customWidth="1" width="11.5703125"/>
    <col min="6415" max="6415" customWidth="1" width="11.5703125"/>
    <col min="6416" max="6416" customWidth="1" width="11.5703125"/>
    <col min="6417" max="6417" customWidth="1" width="11.5703125"/>
    <col min="6418" max="6418" customWidth="1" width="11.5703125"/>
    <col min="6419" max="6419" customWidth="1" width="11.5703125"/>
    <col min="6420" max="6420" customWidth="1" width="11.5703125"/>
    <col min="6421" max="6421" customWidth="1" width="11.5703125"/>
    <col min="6422" max="6422" customWidth="1" width="11.5703125"/>
    <col min="6423" max="6423" customWidth="1" width="11.5703125"/>
    <col min="6424" max="6424" customWidth="1" width="11.5703125"/>
    <col min="6425" max="6425" customWidth="1" width="11.5703125"/>
    <col min="6426" max="6426" customWidth="1" width="11.5703125"/>
    <col min="6427" max="6427" customWidth="1" width="11.5703125"/>
    <col min="6428" max="6428" customWidth="1" width="11.5703125"/>
    <col min="6429" max="6429" customWidth="1" width="11.5703125"/>
    <col min="6430" max="6430" customWidth="1" width="11.5703125"/>
    <col min="6431" max="6431" customWidth="1" width="11.5703125"/>
    <col min="6432" max="6432" customWidth="1" width="11.5703125"/>
    <col min="6433" max="6433" customWidth="1" width="11.5703125"/>
    <col min="6434" max="6434" customWidth="1" width="11.5703125"/>
    <col min="6435" max="6435" customWidth="1" width="11.5703125"/>
    <col min="6436" max="6436" customWidth="1" width="11.5703125"/>
    <col min="6437" max="6437" customWidth="1" width="11.5703125"/>
    <col min="6438" max="6438" customWidth="1" width="11.5703125"/>
    <col min="6439" max="6439" customWidth="1" width="11.5703125"/>
    <col min="6440" max="6440" customWidth="1" width="11.5703125"/>
    <col min="6441" max="6441" customWidth="1" width="11.5703125"/>
    <col min="6442" max="6442" customWidth="1" width="11.5703125"/>
    <col min="6443" max="6443" customWidth="1" width="11.5703125"/>
    <col min="6444" max="6444" customWidth="1" width="11.5703125"/>
    <col min="6445" max="6445" customWidth="1" width="11.5703125"/>
    <col min="6446" max="6446" customWidth="1" width="11.5703125"/>
    <col min="6447" max="6447" customWidth="1" width="11.5703125"/>
    <col min="6448" max="6448" customWidth="1" width="11.5703125"/>
    <col min="6449" max="6449" customWidth="1" width="11.5703125"/>
    <col min="6450" max="6450" customWidth="1" width="11.5703125"/>
    <col min="6451" max="6451" customWidth="1" width="11.5703125"/>
    <col min="6452" max="6452" customWidth="1" width="11.5703125"/>
    <col min="6453" max="6453" customWidth="1" width="11.5703125"/>
    <col min="6454" max="6454" customWidth="1" width="11.5703125"/>
    <col min="6455" max="6455" customWidth="1" width="11.5703125"/>
    <col min="6456" max="6456" customWidth="1" width="11.5703125"/>
    <col min="6457" max="6457" customWidth="1" width="11.5703125"/>
    <col min="6458" max="6458" customWidth="1" width="11.5703125"/>
    <col min="6459" max="6459" customWidth="1" width="11.5703125"/>
    <col min="6460" max="6460" customWidth="1" width="11.5703125"/>
    <col min="6461" max="6461" customWidth="1" width="11.5703125"/>
    <col min="6462" max="6462" customWidth="1" width="11.5703125"/>
    <col min="6463" max="6463" customWidth="1" width="11.5703125"/>
    <col min="6464" max="6464" customWidth="1" width="11.5703125"/>
    <col min="6465" max="6465" customWidth="1" width="11.5703125"/>
    <col min="6466" max="6466" customWidth="1" width="11.5703125"/>
    <col min="6467" max="6467" customWidth="1" width="11.5703125"/>
    <col min="6468" max="6468" customWidth="1" width="11.5703125"/>
    <col min="6469" max="6469" customWidth="1" width="11.5703125"/>
    <col min="6470" max="6470" customWidth="1" width="11.5703125"/>
    <col min="6471" max="6471" customWidth="1" width="11.5703125"/>
    <col min="6472" max="6472" customWidth="1" width="11.5703125"/>
    <col min="6473" max="6473" customWidth="1" width="11.5703125"/>
    <col min="6474" max="6474" customWidth="1" width="11.5703125"/>
    <col min="6475" max="6475" customWidth="1" width="11.5703125"/>
    <col min="6476" max="6476" customWidth="1" width="11.5703125"/>
    <col min="6477" max="6477" customWidth="1" width="11.5703125"/>
    <col min="6478" max="6478" customWidth="1" width="11.5703125"/>
    <col min="6479" max="6479" customWidth="1" width="11.5703125"/>
    <col min="6480" max="6480" customWidth="1" width="11.5703125"/>
    <col min="6481" max="6481" customWidth="1" width="11.5703125"/>
    <col min="6482" max="6482" customWidth="1" width="11.5703125"/>
    <col min="6483" max="6483" customWidth="1" width="11.5703125"/>
    <col min="6484" max="6484" customWidth="1" width="11.5703125"/>
    <col min="6485" max="6485" customWidth="1" width="11.5703125"/>
    <col min="6486" max="6486" customWidth="1" width="11.5703125"/>
    <col min="6487" max="6487" customWidth="1" width="11.5703125"/>
    <col min="6488" max="6488" customWidth="1" width="11.5703125"/>
    <col min="6489" max="6489" customWidth="1" width="11.5703125"/>
    <col min="6490" max="6490" customWidth="1" width="11.5703125"/>
    <col min="6491" max="6491" customWidth="1" width="11.5703125"/>
    <col min="6492" max="6492" customWidth="1" width="11.5703125"/>
    <col min="6493" max="6493" customWidth="1" width="11.5703125"/>
    <col min="6494" max="6494" customWidth="1" width="11.5703125"/>
    <col min="6495" max="6495" customWidth="1" width="11.5703125"/>
    <col min="6496" max="6496" customWidth="1" width="11.5703125"/>
    <col min="6497" max="6497" customWidth="1" width="11.5703125"/>
    <col min="6498" max="6498" customWidth="1" width="11.5703125"/>
    <col min="6499" max="6499" customWidth="1" width="11.5703125"/>
    <col min="6500" max="6500" customWidth="1" width="11.5703125"/>
    <col min="6501" max="6501" customWidth="1" width="11.5703125"/>
    <col min="6502" max="6502" customWidth="1" width="11.5703125"/>
    <col min="6503" max="6503" customWidth="1" width="11.5703125"/>
    <col min="6504" max="6504" customWidth="1" width="11.5703125"/>
    <col min="6505" max="6505" customWidth="1" width="11.5703125"/>
    <col min="6506" max="6506" customWidth="1" width="11.5703125"/>
    <col min="6507" max="6507" customWidth="1" width="11.5703125"/>
    <col min="6508" max="6508" customWidth="1" width="11.5703125"/>
    <col min="6509" max="6509" customWidth="1" width="11.5703125"/>
    <col min="6510" max="6510" customWidth="1" width="11.5703125"/>
    <col min="6511" max="6511" customWidth="1" width="11.5703125"/>
    <col min="6512" max="6512" customWidth="1" width="11.5703125"/>
    <col min="6513" max="6513" customWidth="1" width="11.5703125"/>
    <col min="6514" max="6514" customWidth="1" width="11.5703125"/>
    <col min="6515" max="6515" customWidth="1" width="11.5703125"/>
    <col min="6516" max="6516" customWidth="1" width="11.5703125"/>
    <col min="6517" max="6517" customWidth="1" width="11.5703125"/>
    <col min="6518" max="6518" customWidth="1" width="11.5703125"/>
    <col min="6519" max="6519" customWidth="1" width="11.5703125"/>
    <col min="6520" max="6520" customWidth="1" width="11.5703125"/>
    <col min="6521" max="6521" customWidth="1" width="11.5703125"/>
    <col min="6522" max="6522" customWidth="1" width="11.5703125"/>
    <col min="6523" max="6523" customWidth="1" width="11.5703125"/>
    <col min="6524" max="6524" customWidth="1" width="11.5703125"/>
    <col min="6525" max="6525" customWidth="1" width="11.5703125"/>
    <col min="6526" max="6526" customWidth="1" width="11.5703125"/>
    <col min="6527" max="6527" customWidth="1" width="11.5703125"/>
    <col min="6528" max="6528" customWidth="1" width="11.5703125"/>
    <col min="6529" max="6529" customWidth="1" width="11.5703125"/>
    <col min="6530" max="6530" customWidth="1" width="11.5703125"/>
    <col min="6531" max="6531" customWidth="1" width="11.5703125"/>
    <col min="6532" max="6532" customWidth="1" width="11.5703125"/>
    <col min="6533" max="6533" customWidth="1" width="11.5703125"/>
    <col min="6534" max="6534" customWidth="1" width="11.5703125"/>
    <col min="6535" max="6535" customWidth="1" width="11.5703125"/>
    <col min="6536" max="6536" customWidth="1" width="11.5703125"/>
    <col min="6537" max="6537" customWidth="1" width="11.5703125"/>
    <col min="6538" max="6538" customWidth="1" width="11.5703125"/>
    <col min="6539" max="6539" customWidth="1" width="11.5703125"/>
    <col min="6540" max="6540" customWidth="1" width="11.5703125"/>
    <col min="6541" max="6541" customWidth="1" width="11.5703125"/>
    <col min="6542" max="6542" customWidth="1" width="11.5703125"/>
    <col min="6543" max="6543" customWidth="1" width="11.5703125"/>
    <col min="6544" max="6544" customWidth="1" width="11.5703125"/>
    <col min="6545" max="6545" customWidth="1" width="11.5703125"/>
    <col min="6546" max="6546" customWidth="1" width="11.5703125"/>
    <col min="6547" max="6547" customWidth="1" width="11.5703125"/>
    <col min="6548" max="6548" customWidth="1" width="11.5703125"/>
    <col min="6549" max="6549" customWidth="1" width="11.5703125"/>
    <col min="6550" max="6550" customWidth="1" width="11.5703125"/>
    <col min="6551" max="6551" customWidth="1" width="11.5703125"/>
    <col min="6552" max="6552" customWidth="1" width="11.5703125"/>
    <col min="6553" max="6553" customWidth="1" width="11.5703125"/>
    <col min="6554" max="6554" customWidth="1" width="11.5703125"/>
    <col min="6555" max="6555" customWidth="1" width="11.5703125"/>
    <col min="6556" max="6556" customWidth="1" width="11.5703125"/>
    <col min="6557" max="6557" customWidth="1" width="11.5703125"/>
    <col min="6558" max="6558" customWidth="1" width="11.5703125"/>
    <col min="6559" max="6559" customWidth="1" width="11.5703125"/>
    <col min="6560" max="6560" customWidth="1" width="11.5703125"/>
    <col min="6561" max="6561" customWidth="1" width="11.5703125"/>
    <col min="6562" max="6562" customWidth="1" width="11.5703125"/>
    <col min="6563" max="6563" customWidth="1" width="11.5703125"/>
    <col min="6564" max="6564" customWidth="1" width="11.5703125"/>
    <col min="6565" max="6565" customWidth="1" width="11.5703125"/>
    <col min="6566" max="6566" customWidth="1" width="11.5703125"/>
    <col min="6567" max="6567" customWidth="1" width="11.5703125"/>
    <col min="6568" max="6568" customWidth="1" width="11.5703125"/>
    <col min="6569" max="6569" customWidth="1" width="11.5703125"/>
    <col min="6570" max="6570" customWidth="1" width="11.5703125"/>
    <col min="6571" max="6571" customWidth="1" width="11.5703125"/>
    <col min="6572" max="6572" customWidth="1" width="11.5703125"/>
    <col min="6573" max="6573" customWidth="1" width="11.5703125"/>
    <col min="6574" max="6574" customWidth="1" width="11.5703125"/>
    <col min="6575" max="6575" customWidth="1" width="11.5703125"/>
    <col min="6576" max="6576" customWidth="1" width="11.5703125"/>
    <col min="6577" max="6577" customWidth="1" width="11.5703125"/>
    <col min="6578" max="6578" customWidth="1" width="11.5703125"/>
    <col min="6579" max="6579" customWidth="1" width="11.5703125"/>
    <col min="6580" max="6580" customWidth="1" width="11.5703125"/>
    <col min="6581" max="6581" customWidth="1" width="11.5703125"/>
    <col min="6582" max="6582" customWidth="1" width="11.5703125"/>
    <col min="6583" max="6583" customWidth="1" width="11.5703125"/>
    <col min="6584" max="6584" customWidth="1" width="11.5703125"/>
    <col min="6585" max="6585" customWidth="1" width="11.5703125"/>
    <col min="6586" max="6586" customWidth="1" width="11.5703125"/>
    <col min="6587" max="6587" customWidth="1" width="11.5703125"/>
    <col min="6588" max="6588" customWidth="1" width="11.5703125"/>
    <col min="6589" max="6589" customWidth="1" width="11.5703125"/>
    <col min="6590" max="6590" customWidth="1" width="11.5703125"/>
    <col min="6591" max="6591" customWidth="1" width="11.5703125"/>
    <col min="6592" max="6592" customWidth="1" width="11.5703125"/>
    <col min="6593" max="6593" customWidth="1" width="11.5703125"/>
    <col min="6594" max="6594" customWidth="1" width="11.5703125"/>
    <col min="6595" max="6595" customWidth="1" width="11.5703125"/>
    <col min="6596" max="6596" customWidth="1" width="11.5703125"/>
    <col min="6597" max="6597" customWidth="1" width="11.5703125"/>
    <col min="6598" max="6598" customWidth="1" width="11.5703125"/>
    <col min="6599" max="6599" customWidth="1" width="11.5703125"/>
    <col min="6600" max="6600" customWidth="1" width="11.5703125"/>
    <col min="6601" max="6601" customWidth="1" width="11.5703125"/>
    <col min="6602" max="6602" customWidth="1" width="11.5703125"/>
    <col min="6603" max="6603" customWidth="1" width="11.5703125"/>
    <col min="6604" max="6604" customWidth="1" width="11.5703125"/>
    <col min="6605" max="6605" customWidth="1" width="11.5703125"/>
    <col min="6606" max="6606" customWidth="1" width="11.5703125"/>
    <col min="6607" max="6607" customWidth="1" width="11.5703125"/>
    <col min="6608" max="6608" customWidth="1" width="11.5703125"/>
    <col min="6609" max="6609" customWidth="1" width="11.5703125"/>
    <col min="6610" max="6610" customWidth="1" width="11.5703125"/>
    <col min="6611" max="6611" customWidth="1" width="11.5703125"/>
    <col min="6612" max="6612" customWidth="1" width="11.5703125"/>
    <col min="6613" max="6613" customWidth="1" width="11.5703125"/>
    <col min="6614" max="6614" customWidth="1" width="11.5703125"/>
    <col min="6615" max="6615" customWidth="1" width="11.5703125"/>
    <col min="6616" max="6616" customWidth="1" width="11.5703125"/>
    <col min="6617" max="6617" customWidth="1" width="11.5703125"/>
    <col min="6618" max="6618" customWidth="1" width="11.5703125"/>
    <col min="6619" max="6619" customWidth="1" width="11.5703125"/>
    <col min="6620" max="6620" customWidth="1" width="11.5703125"/>
    <col min="6621" max="6621" customWidth="1" width="11.5703125"/>
    <col min="6622" max="6622" customWidth="1" width="11.5703125"/>
    <col min="6623" max="6623" customWidth="1" width="11.5703125"/>
    <col min="6624" max="6624" customWidth="1" width="11.5703125"/>
    <col min="6625" max="6625" customWidth="1" width="11.5703125"/>
    <col min="6626" max="6626" customWidth="1" width="11.5703125"/>
    <col min="6627" max="6627" customWidth="1" width="11.5703125"/>
    <col min="6628" max="6628" customWidth="1" width="11.5703125"/>
    <col min="6629" max="6629" customWidth="1" width="11.5703125"/>
    <col min="6630" max="6630" customWidth="1" width="11.5703125"/>
    <col min="6631" max="6631" customWidth="1" width="11.5703125"/>
    <col min="6632" max="6632" customWidth="1" width="11.5703125"/>
    <col min="6633" max="6633" customWidth="1" width="11.5703125"/>
    <col min="6634" max="6634" customWidth="1" width="11.5703125"/>
    <col min="6635" max="6635" customWidth="1" width="11.5703125"/>
    <col min="6636" max="6636" customWidth="1" width="11.5703125"/>
    <col min="6637" max="6637" customWidth="1" width="11.5703125"/>
    <col min="6638" max="6638" customWidth="1" width="11.5703125"/>
    <col min="6639" max="6639" customWidth="1" width="11.5703125"/>
    <col min="6640" max="6640" customWidth="1" width="11.5703125"/>
    <col min="6641" max="6641" customWidth="1" width="11.5703125"/>
    <col min="6642" max="6642" customWidth="1" width="11.5703125"/>
    <col min="6643" max="6643" customWidth="1" width="11.5703125"/>
    <col min="6644" max="6644" customWidth="1" width="11.5703125"/>
    <col min="6645" max="6645" customWidth="1" width="11.5703125"/>
    <col min="6646" max="6646" customWidth="1" width="11.5703125"/>
    <col min="6647" max="6647" customWidth="1" width="11.5703125"/>
    <col min="6648" max="6648" customWidth="1" width="11.5703125"/>
    <col min="6649" max="6649" customWidth="1" width="11.5703125"/>
    <col min="6650" max="6650" customWidth="1" width="11.5703125"/>
    <col min="6651" max="6651" customWidth="1" width="11.5703125"/>
    <col min="6652" max="6652" customWidth="1" width="11.5703125"/>
    <col min="6653" max="6653" customWidth="1" width="11.5703125"/>
    <col min="6654" max="6654" customWidth="1" width="11.5703125"/>
    <col min="6655" max="6655" customWidth="1" width="11.5703125"/>
    <col min="6656" max="6656" customWidth="1" width="11.5703125"/>
    <col min="6657" max="6657" customWidth="1" width="11.5703125"/>
    <col min="6658" max="6658" customWidth="1" width="11.5703125"/>
    <col min="6659" max="6659" customWidth="1" width="11.5703125"/>
    <col min="6660" max="6660" customWidth="1" width="11.5703125"/>
    <col min="6661" max="6661" customWidth="1" width="11.5703125"/>
    <col min="6662" max="6662" customWidth="1" width="11.5703125"/>
    <col min="6663" max="6663" customWidth="1" width="11.5703125"/>
    <col min="6664" max="6664" customWidth="1" width="11.5703125"/>
    <col min="6665" max="6665" customWidth="1" width="11.5703125"/>
    <col min="6666" max="6666" customWidth="1" width="11.5703125"/>
    <col min="6667" max="6667" customWidth="1" width="11.5703125"/>
    <col min="6668" max="6668" customWidth="1" width="11.5703125"/>
    <col min="6669" max="6669" customWidth="1" width="11.5703125"/>
    <col min="6670" max="6670" customWidth="1" width="11.5703125"/>
    <col min="6671" max="6671" customWidth="1" width="11.5703125"/>
    <col min="6672" max="6672" customWidth="1" width="11.5703125"/>
    <col min="6673" max="6673" customWidth="1" width="11.5703125"/>
    <col min="6674" max="6674" customWidth="1" width="11.5703125"/>
    <col min="6675" max="6675" customWidth="1" width="11.5703125"/>
    <col min="6676" max="6676" customWidth="1" width="11.5703125"/>
    <col min="6677" max="6677" customWidth="1" width="11.5703125"/>
    <col min="6678" max="6678" customWidth="1" width="11.5703125"/>
    <col min="6679" max="6679" customWidth="1" width="11.5703125"/>
    <col min="6680" max="6680" customWidth="1" width="11.5703125"/>
    <col min="6681" max="6681" customWidth="1" width="11.5703125"/>
    <col min="6682" max="6682" customWidth="1" width="11.5703125"/>
    <col min="6683" max="6683" customWidth="1" width="11.5703125"/>
    <col min="6684" max="6684" customWidth="1" width="11.5703125"/>
    <col min="6685" max="6685" customWidth="1" width="11.5703125"/>
    <col min="6686" max="6686" customWidth="1" width="11.5703125"/>
    <col min="6687" max="6687" customWidth="1" width="11.5703125"/>
    <col min="6688" max="6688" customWidth="1" width="11.5703125"/>
    <col min="6689" max="6689" customWidth="1" width="11.5703125"/>
    <col min="6690" max="6690" customWidth="1" width="11.5703125"/>
    <col min="6691" max="6691" customWidth="1" width="11.5703125"/>
    <col min="6692" max="6692" customWidth="1" width="11.5703125"/>
    <col min="6693" max="6693" customWidth="1" width="11.5703125"/>
    <col min="6694" max="6694" customWidth="1" width="11.5703125"/>
    <col min="6695" max="6695" customWidth="1" width="11.5703125"/>
    <col min="6696" max="6696" customWidth="1" width="11.5703125"/>
    <col min="6697" max="6697" customWidth="1" width="11.5703125"/>
    <col min="6698" max="6698" customWidth="1" width="11.5703125"/>
    <col min="6699" max="6699" customWidth="1" width="11.5703125"/>
    <col min="6700" max="6700" customWidth="1" width="11.5703125"/>
    <col min="6701" max="6701" customWidth="1" width="11.5703125"/>
    <col min="6702" max="6702" customWidth="1" width="11.5703125"/>
    <col min="6703" max="6703" customWidth="1" width="11.5703125"/>
    <col min="6704" max="6704" customWidth="1" width="11.5703125"/>
    <col min="6705" max="6705" customWidth="1" width="11.5703125"/>
    <col min="6706" max="6706" customWidth="1" width="11.5703125"/>
    <col min="6707" max="6707" customWidth="1" width="11.5703125"/>
    <col min="6708" max="6708" customWidth="1" width="11.5703125"/>
    <col min="6709" max="6709" customWidth="1" width="11.5703125"/>
    <col min="6710" max="6710" customWidth="1" width="11.5703125"/>
    <col min="6711" max="6711" customWidth="1" width="11.5703125"/>
    <col min="6712" max="6712" customWidth="1" width="11.5703125"/>
    <col min="6713" max="6713" customWidth="1" width="11.5703125"/>
    <col min="6714" max="6714" customWidth="1" width="11.5703125"/>
    <col min="6715" max="6715" customWidth="1" width="11.5703125"/>
    <col min="6716" max="6716" customWidth="1" width="11.5703125"/>
    <col min="6717" max="6717" customWidth="1" width="11.5703125"/>
    <col min="6718" max="6718" customWidth="1" width="11.5703125"/>
    <col min="6719" max="6719" customWidth="1" width="11.5703125"/>
    <col min="6720" max="6720" customWidth="1" width="11.5703125"/>
    <col min="6721" max="6721" customWidth="1" width="11.5703125"/>
    <col min="6722" max="6722" customWidth="1" width="11.5703125"/>
    <col min="6723" max="6723" customWidth="1" width="11.5703125"/>
    <col min="6724" max="6724" customWidth="1" width="11.5703125"/>
    <col min="6725" max="6725" customWidth="1" width="11.5703125"/>
    <col min="6726" max="6726" customWidth="1" width="11.5703125"/>
    <col min="6727" max="6727" customWidth="1" width="11.5703125"/>
    <col min="6728" max="6728" customWidth="1" width="11.5703125"/>
    <col min="6729" max="6729" customWidth="1" width="11.5703125"/>
    <col min="6730" max="6730" customWidth="1" width="11.5703125"/>
    <col min="6731" max="6731" customWidth="1" width="11.5703125"/>
    <col min="6732" max="6732" customWidth="1" width="11.5703125"/>
    <col min="6733" max="6733" customWidth="1" width="11.5703125"/>
    <col min="6734" max="6734" customWidth="1" width="11.5703125"/>
    <col min="6735" max="6735" customWidth="1" width="11.5703125"/>
    <col min="6736" max="6736" customWidth="1" width="11.5703125"/>
    <col min="6737" max="6737" customWidth="1" width="11.5703125"/>
    <col min="6738" max="6738" customWidth="1" width="11.5703125"/>
    <col min="6739" max="6739" customWidth="1" width="11.5703125"/>
    <col min="6740" max="6740" customWidth="1" width="11.5703125"/>
    <col min="6741" max="6741" customWidth="1" width="11.5703125"/>
    <col min="6742" max="6742" customWidth="1" width="11.5703125"/>
    <col min="6743" max="6743" customWidth="1" width="11.5703125"/>
    <col min="6744" max="6744" customWidth="1" width="11.5703125"/>
    <col min="6745" max="6745" customWidth="1" width="11.5703125"/>
    <col min="6746" max="6746" customWidth="1" width="11.5703125"/>
    <col min="6747" max="6747" customWidth="1" width="11.5703125"/>
    <col min="6748" max="6748" customWidth="1" width="11.5703125"/>
    <col min="6749" max="6749" customWidth="1" width="11.5703125"/>
    <col min="6750" max="6750" customWidth="1" width="11.5703125"/>
    <col min="6751" max="6751" customWidth="1" width="11.5703125"/>
    <col min="6752" max="6752" customWidth="1" width="11.5703125"/>
    <col min="6753" max="6753" customWidth="1" width="11.5703125"/>
    <col min="6754" max="6754" customWidth="1" width="11.5703125"/>
    <col min="6755" max="6755" customWidth="1" width="11.5703125"/>
    <col min="6756" max="6756" customWidth="1" width="11.5703125"/>
    <col min="6757" max="6757" customWidth="1" width="11.5703125"/>
    <col min="6758" max="6758" customWidth="1" width="11.5703125"/>
    <col min="6759" max="6759" customWidth="1" width="11.5703125"/>
    <col min="6760" max="6760" customWidth="1" width="11.5703125"/>
    <col min="6761" max="6761" customWidth="1" width="11.5703125"/>
    <col min="6762" max="6762" customWidth="1" width="11.5703125"/>
    <col min="6763" max="6763" customWidth="1" width="11.5703125"/>
    <col min="6764" max="6764" customWidth="1" width="11.5703125"/>
    <col min="6765" max="6765" customWidth="1" width="11.5703125"/>
    <col min="6766" max="6766" customWidth="1" width="11.5703125"/>
    <col min="6767" max="6767" customWidth="1" width="11.5703125"/>
    <col min="6768" max="6768" customWidth="1" width="11.5703125"/>
    <col min="6769" max="6769" customWidth="1" width="11.5703125"/>
    <col min="6770" max="6770" customWidth="1" width="11.5703125"/>
    <col min="6771" max="6771" customWidth="1" width="11.5703125"/>
    <col min="6772" max="6772" customWidth="1" width="11.5703125"/>
    <col min="6773" max="6773" customWidth="1" width="11.5703125"/>
    <col min="6774" max="6774" customWidth="1" width="11.5703125"/>
    <col min="6775" max="6775" customWidth="1" width="11.5703125"/>
    <col min="6776" max="6776" customWidth="1" width="11.5703125"/>
    <col min="6777" max="6777" customWidth="1" width="11.5703125"/>
    <col min="6778" max="6778" customWidth="1" width="11.5703125"/>
    <col min="6779" max="6779" customWidth="1" width="11.5703125"/>
    <col min="6780" max="6780" customWidth="1" width="11.5703125"/>
    <col min="6781" max="6781" customWidth="1" width="11.5703125"/>
    <col min="6782" max="6782" customWidth="1" width="11.5703125"/>
    <col min="6783" max="6783" customWidth="1" width="11.5703125"/>
    <col min="6784" max="6784" customWidth="1" width="11.5703125"/>
    <col min="6785" max="6785" customWidth="1" width="11.5703125"/>
    <col min="6786" max="6786" customWidth="1" width="11.5703125"/>
    <col min="6787" max="6787" customWidth="1" width="11.5703125"/>
    <col min="6788" max="6788" customWidth="1" width="11.5703125"/>
    <col min="6789" max="6789" customWidth="1" width="11.5703125"/>
    <col min="6790" max="6790" customWidth="1" width="11.5703125"/>
    <col min="6791" max="6791" customWidth="1" width="11.5703125"/>
    <col min="6792" max="6792" customWidth="1" width="11.5703125"/>
    <col min="6793" max="6793" customWidth="1" width="11.5703125"/>
    <col min="6794" max="6794" customWidth="1" width="11.5703125"/>
    <col min="6795" max="6795" customWidth="1" width="11.5703125"/>
    <col min="6796" max="6796" customWidth="1" width="11.5703125"/>
    <col min="6797" max="6797" customWidth="1" width="11.5703125"/>
    <col min="6798" max="6798" customWidth="1" width="11.5703125"/>
    <col min="6799" max="6799" customWidth="1" width="11.5703125"/>
    <col min="6800" max="6800" customWidth="1" width="11.5703125"/>
    <col min="6801" max="6801" customWidth="1" width="11.5703125"/>
    <col min="6802" max="6802" customWidth="1" width="11.5703125"/>
    <col min="6803" max="6803" customWidth="1" width="11.5703125"/>
    <col min="6804" max="6804" customWidth="1" width="11.5703125"/>
    <col min="6805" max="6805" customWidth="1" width="11.5703125"/>
    <col min="6806" max="6806" customWidth="1" width="11.5703125"/>
    <col min="6807" max="6807" customWidth="1" width="11.5703125"/>
    <col min="6808" max="6808" customWidth="1" width="11.5703125"/>
    <col min="6809" max="6809" customWidth="1" width="11.5703125"/>
    <col min="6810" max="6810" customWidth="1" width="11.5703125"/>
    <col min="6811" max="6811" customWidth="1" width="11.5703125"/>
    <col min="6812" max="6812" customWidth="1" width="11.5703125"/>
    <col min="6813" max="6813" customWidth="1" width="11.5703125"/>
    <col min="6814" max="6814" customWidth="1" width="11.5703125"/>
    <col min="6815" max="6815" customWidth="1" width="11.5703125"/>
    <col min="6816" max="6816" customWidth="1" width="11.5703125"/>
    <col min="6817" max="6817" customWidth="1" width="11.5703125"/>
    <col min="6818" max="6818" customWidth="1" width="11.5703125"/>
    <col min="6819" max="6819" customWidth="1" width="11.5703125"/>
    <col min="6820" max="6820" customWidth="1" width="11.5703125"/>
    <col min="6821" max="6821" customWidth="1" width="11.5703125"/>
    <col min="6822" max="6822" customWidth="1" width="11.5703125"/>
    <col min="6823" max="6823" customWidth="1" width="11.5703125"/>
    <col min="6824" max="6824" customWidth="1" width="11.5703125"/>
    <col min="6825" max="6825" customWidth="1" width="11.5703125"/>
    <col min="6826" max="6826" customWidth="1" width="11.5703125"/>
    <col min="6827" max="6827" customWidth="1" width="11.5703125"/>
    <col min="6828" max="6828" customWidth="1" width="11.5703125"/>
    <col min="6829" max="6829" customWidth="1" width="11.5703125"/>
    <col min="6830" max="6830" customWidth="1" width="11.5703125"/>
    <col min="6831" max="6831" customWidth="1" width="11.5703125"/>
    <col min="6832" max="6832" customWidth="1" width="11.5703125"/>
    <col min="6833" max="6833" customWidth="1" width="11.5703125"/>
    <col min="6834" max="6834" customWidth="1" width="11.5703125"/>
    <col min="6835" max="6835" customWidth="1" width="11.5703125"/>
    <col min="6836" max="6836" customWidth="1" width="11.5703125"/>
    <col min="6837" max="6837" customWidth="1" width="11.5703125"/>
    <col min="6838" max="6838" customWidth="1" width="11.5703125"/>
    <col min="6839" max="6839" customWidth="1" width="11.5703125"/>
    <col min="6840" max="6840" customWidth="1" width="11.5703125"/>
    <col min="6841" max="6841" customWidth="1" width="11.5703125"/>
    <col min="6842" max="6842" customWidth="1" width="11.5703125"/>
    <col min="6843" max="6843" customWidth="1" width="11.5703125"/>
    <col min="6844" max="6844" customWidth="1" width="11.5703125"/>
    <col min="6845" max="6845" customWidth="1" width="11.5703125"/>
    <col min="6846" max="6846" customWidth="1" width="11.5703125"/>
    <col min="6847" max="6847" customWidth="1" width="11.5703125"/>
    <col min="6848" max="6848" customWidth="1" width="11.5703125"/>
    <col min="6849" max="6849" customWidth="1" width="11.5703125"/>
    <col min="6850" max="6850" customWidth="1" width="11.5703125"/>
    <col min="6851" max="6851" customWidth="1" width="11.5703125"/>
    <col min="6852" max="6852" customWidth="1" width="11.5703125"/>
    <col min="6853" max="6853" customWidth="1" width="11.5703125"/>
    <col min="6854" max="6854" customWidth="1" width="11.5703125"/>
    <col min="6855" max="6855" customWidth="1" width="11.5703125"/>
    <col min="6856" max="6856" customWidth="1" width="11.5703125"/>
    <col min="6857" max="6857" customWidth="1" width="11.5703125"/>
    <col min="6858" max="6858" customWidth="1" width="11.5703125"/>
    <col min="6859" max="6859" customWidth="1" width="11.5703125"/>
    <col min="6860" max="6860" customWidth="1" width="11.5703125"/>
    <col min="6861" max="6861" customWidth="1" width="11.5703125"/>
    <col min="6862" max="6862" customWidth="1" width="11.5703125"/>
    <col min="6863" max="6863" customWidth="1" width="11.5703125"/>
    <col min="6864" max="6864" customWidth="1" width="11.5703125"/>
    <col min="6865" max="6865" customWidth="1" width="11.5703125"/>
    <col min="6866" max="6866" customWidth="1" width="11.5703125"/>
    <col min="6867" max="6867" customWidth="1" width="11.5703125"/>
    <col min="6868" max="6868" customWidth="1" width="11.5703125"/>
    <col min="6869" max="6869" customWidth="1" width="11.5703125"/>
    <col min="6870" max="6870" customWidth="1" width="11.5703125"/>
    <col min="6871" max="6871" customWidth="1" width="11.5703125"/>
    <col min="6872" max="6872" customWidth="1" width="11.5703125"/>
    <col min="6873" max="6873" customWidth="1" width="11.5703125"/>
    <col min="6874" max="6874" customWidth="1" width="11.5703125"/>
    <col min="6875" max="6875" customWidth="1" width="11.5703125"/>
    <col min="6876" max="6876" customWidth="1" width="11.5703125"/>
    <col min="6877" max="6877" customWidth="1" width="11.5703125"/>
    <col min="6878" max="6878" customWidth="1" width="11.5703125"/>
    <col min="6879" max="6879" customWidth="1" width="11.5703125"/>
    <col min="6880" max="6880" customWidth="1" width="11.5703125"/>
    <col min="6881" max="6881" customWidth="1" width="11.5703125"/>
    <col min="6882" max="6882" customWidth="1" width="11.5703125"/>
    <col min="6883" max="6883" customWidth="1" width="11.5703125"/>
    <col min="6884" max="6884" customWidth="1" width="11.5703125"/>
    <col min="6885" max="6885" customWidth="1" width="11.5703125"/>
    <col min="6886" max="6886" customWidth="1" width="11.5703125"/>
    <col min="6887" max="6887" customWidth="1" width="11.5703125"/>
    <col min="6888" max="6888" customWidth="1" width="11.5703125"/>
    <col min="6889" max="6889" customWidth="1" width="11.5703125"/>
    <col min="6890" max="6890" customWidth="1" width="11.5703125"/>
    <col min="6891" max="6891" customWidth="1" width="11.5703125"/>
    <col min="6892" max="6892" customWidth="1" width="11.5703125"/>
    <col min="6893" max="6893" customWidth="1" width="11.5703125"/>
    <col min="6894" max="6894" customWidth="1" width="11.5703125"/>
    <col min="6895" max="6895" customWidth="1" width="11.5703125"/>
    <col min="6896" max="6896" customWidth="1" width="11.5703125"/>
    <col min="6897" max="6897" customWidth="1" width="11.5703125"/>
    <col min="6898" max="6898" customWidth="1" width="11.5703125"/>
    <col min="6899" max="6899" customWidth="1" width="11.5703125"/>
    <col min="6900" max="6900" customWidth="1" width="11.5703125"/>
    <col min="6901" max="6901" customWidth="1" width="11.5703125"/>
    <col min="6902" max="6902" customWidth="1" width="11.5703125"/>
    <col min="6903" max="6903" customWidth="1" width="11.5703125"/>
    <col min="6904" max="6904" customWidth="1" width="11.5703125"/>
    <col min="6905" max="6905" customWidth="1" width="11.5703125"/>
    <col min="6906" max="6906" customWidth="1" width="11.5703125"/>
    <col min="6907" max="6907" customWidth="1" width="11.5703125"/>
    <col min="6908" max="6908" customWidth="1" width="11.5703125"/>
    <col min="6909" max="6909" customWidth="1" width="11.5703125"/>
    <col min="6910" max="6910" customWidth="1" width="11.5703125"/>
    <col min="6911" max="6911" customWidth="1" width="11.5703125"/>
    <col min="6912" max="6912" customWidth="1" width="11.5703125"/>
    <col min="6913" max="6913" customWidth="1" width="11.5703125"/>
    <col min="6914" max="6914" customWidth="1" width="11.5703125"/>
    <col min="6915" max="6915" customWidth="1" width="11.5703125"/>
    <col min="6916" max="6916" customWidth="1" width="11.5703125"/>
    <col min="6917" max="6917" customWidth="1" width="11.5703125"/>
    <col min="6918" max="6918" customWidth="1" width="11.5703125"/>
    <col min="6919" max="6919" customWidth="1" width="11.5703125"/>
    <col min="6920" max="6920" customWidth="1" width="11.5703125"/>
    <col min="6921" max="6921" customWidth="1" width="11.5703125"/>
    <col min="6922" max="6922" customWidth="1" width="11.5703125"/>
    <col min="6923" max="6923" customWidth="1" width="11.5703125"/>
    <col min="6924" max="6924" customWidth="1" width="11.5703125"/>
    <col min="6925" max="6925" customWidth="1" width="11.5703125"/>
    <col min="6926" max="6926" customWidth="1" width="11.5703125"/>
    <col min="6927" max="6927" customWidth="1" width="11.5703125"/>
    <col min="6928" max="6928" customWidth="1" width="11.5703125"/>
    <col min="6929" max="6929" customWidth="1" width="11.5703125"/>
    <col min="6930" max="6930" customWidth="1" width="11.5703125"/>
    <col min="6931" max="6931" customWidth="1" width="11.5703125"/>
    <col min="6932" max="6932" customWidth="1" width="11.5703125"/>
    <col min="6933" max="6933" customWidth="1" width="11.5703125"/>
    <col min="6934" max="6934" customWidth="1" width="11.5703125"/>
    <col min="6935" max="6935" customWidth="1" width="11.5703125"/>
    <col min="6936" max="6936" customWidth="1" width="11.5703125"/>
    <col min="6937" max="6937" customWidth="1" width="11.5703125"/>
    <col min="6938" max="6938" customWidth="1" width="11.5703125"/>
    <col min="6939" max="6939" customWidth="1" width="11.5703125"/>
    <col min="6940" max="6940" customWidth="1" width="11.5703125"/>
    <col min="6941" max="6941" customWidth="1" width="11.5703125"/>
    <col min="6942" max="6942" customWidth="1" width="11.5703125"/>
    <col min="6943" max="6943" customWidth="1" width="11.5703125"/>
    <col min="6944" max="6944" customWidth="1" width="11.5703125"/>
    <col min="6945" max="6945" customWidth="1" width="11.5703125"/>
    <col min="6946" max="6946" customWidth="1" width="11.5703125"/>
    <col min="6947" max="6947" customWidth="1" width="11.5703125"/>
    <col min="6948" max="6948" customWidth="1" width="11.5703125"/>
    <col min="6949" max="6949" customWidth="1" width="11.5703125"/>
    <col min="6950" max="6950" customWidth="1" width="11.5703125"/>
    <col min="6951" max="6951" customWidth="1" width="11.5703125"/>
    <col min="6952" max="6952" customWidth="1" width="11.5703125"/>
    <col min="6953" max="6953" customWidth="1" width="11.5703125"/>
    <col min="6954" max="6954" customWidth="1" width="11.5703125"/>
    <col min="6955" max="6955" customWidth="1" width="11.5703125"/>
    <col min="6956" max="6956" customWidth="1" width="11.5703125"/>
    <col min="6957" max="6957" customWidth="1" width="11.5703125"/>
    <col min="6958" max="6958" customWidth="1" width="11.5703125"/>
    <col min="6959" max="6959" customWidth="1" width="11.5703125"/>
    <col min="6960" max="6960" customWidth="1" width="11.5703125"/>
    <col min="6961" max="6961" customWidth="1" width="11.5703125"/>
    <col min="6962" max="6962" customWidth="1" width="11.5703125"/>
    <col min="6963" max="6963" customWidth="1" width="11.5703125"/>
    <col min="6964" max="6964" customWidth="1" width="11.5703125"/>
    <col min="6965" max="6965" customWidth="1" width="11.5703125"/>
    <col min="6966" max="6966" customWidth="1" width="11.5703125"/>
    <col min="6967" max="6967" customWidth="1" width="11.5703125"/>
    <col min="6968" max="6968" customWidth="1" width="11.5703125"/>
    <col min="6969" max="6969" customWidth="1" width="11.5703125"/>
    <col min="6970" max="6970" customWidth="1" width="11.5703125"/>
    <col min="6971" max="6971" customWidth="1" width="11.5703125"/>
    <col min="6972" max="6972" customWidth="1" width="11.5703125"/>
    <col min="6973" max="6973" customWidth="1" width="11.5703125"/>
    <col min="6974" max="6974" customWidth="1" width="11.5703125"/>
    <col min="6975" max="6975" customWidth="1" width="11.5703125"/>
    <col min="6976" max="6976" customWidth="1" width="11.5703125"/>
    <col min="6977" max="6977" customWidth="1" width="11.5703125"/>
    <col min="6978" max="6978" customWidth="1" width="11.5703125"/>
    <col min="6979" max="6979" customWidth="1" width="11.5703125"/>
    <col min="6980" max="6980" customWidth="1" width="11.5703125"/>
    <col min="6981" max="6981" customWidth="1" width="11.5703125"/>
    <col min="6982" max="6982" customWidth="1" width="11.5703125"/>
    <col min="6983" max="6983" customWidth="1" width="11.5703125"/>
    <col min="6984" max="6984" customWidth="1" width="11.5703125"/>
    <col min="6985" max="6985" customWidth="1" width="11.5703125"/>
    <col min="6986" max="6986" customWidth="1" width="11.5703125"/>
    <col min="6987" max="6987" customWidth="1" width="11.5703125"/>
    <col min="6988" max="6988" customWidth="1" width="11.5703125"/>
    <col min="6989" max="6989" customWidth="1" width="11.5703125"/>
    <col min="6990" max="6990" customWidth="1" width="11.5703125"/>
    <col min="6991" max="6991" customWidth="1" width="11.5703125"/>
    <col min="6992" max="6992" customWidth="1" width="11.5703125"/>
    <col min="6993" max="6993" customWidth="1" width="11.5703125"/>
    <col min="6994" max="6994" customWidth="1" width="11.5703125"/>
    <col min="6995" max="6995" customWidth="1" width="11.5703125"/>
    <col min="6996" max="6996" customWidth="1" width="11.5703125"/>
    <col min="6997" max="6997" customWidth="1" width="11.5703125"/>
    <col min="6998" max="6998" customWidth="1" width="11.5703125"/>
    <col min="6999" max="6999" customWidth="1" width="11.5703125"/>
    <col min="7000" max="7000" customWidth="1" width="11.5703125"/>
    <col min="7001" max="7001" customWidth="1" width="11.5703125"/>
    <col min="7002" max="7002" customWidth="1" width="11.5703125"/>
    <col min="7003" max="7003" customWidth="1" width="11.5703125"/>
    <col min="7004" max="7004" customWidth="1" width="11.5703125"/>
    <col min="7005" max="7005" customWidth="1" width="11.5703125"/>
    <col min="7006" max="7006" customWidth="1" width="11.5703125"/>
    <col min="7007" max="7007" customWidth="1" width="11.5703125"/>
    <col min="7008" max="7008" customWidth="1" width="11.5703125"/>
    <col min="7009" max="7009" customWidth="1" width="11.5703125"/>
    <col min="7010" max="7010" customWidth="1" width="11.5703125"/>
    <col min="7011" max="7011" customWidth="1" width="11.5703125"/>
    <col min="7012" max="7012" customWidth="1" width="11.5703125"/>
    <col min="7013" max="7013" customWidth="1" width="11.5703125"/>
    <col min="7014" max="7014" customWidth="1" width="11.5703125"/>
    <col min="7015" max="7015" customWidth="1" width="11.5703125"/>
    <col min="7016" max="7016" customWidth="1" width="11.5703125"/>
    <col min="7017" max="7017" customWidth="1" width="11.5703125"/>
    <col min="7018" max="7018" customWidth="1" width="11.5703125"/>
    <col min="7019" max="7019" customWidth="1" width="11.5703125"/>
    <col min="7020" max="7020" customWidth="1" width="11.5703125"/>
    <col min="7021" max="7021" customWidth="1" width="11.5703125"/>
    <col min="7022" max="7022" customWidth="1" width="11.5703125"/>
    <col min="7023" max="7023" customWidth="1" width="11.5703125"/>
    <col min="7024" max="7024" customWidth="1" width="11.5703125"/>
    <col min="7025" max="7025" customWidth="1" width="11.5703125"/>
    <col min="7026" max="7026" customWidth="1" width="11.5703125"/>
    <col min="7027" max="7027" customWidth="1" width="11.5703125"/>
    <col min="7028" max="7028" customWidth="1" width="11.5703125"/>
    <col min="7029" max="7029" customWidth="1" width="11.5703125"/>
    <col min="7030" max="7030" customWidth="1" width="11.5703125"/>
    <col min="7031" max="7031" customWidth="1" width="11.5703125"/>
    <col min="7032" max="7032" customWidth="1" width="11.5703125"/>
    <col min="7033" max="7033" customWidth="1" width="11.5703125"/>
    <col min="7034" max="7034" customWidth="1" width="11.5703125"/>
    <col min="7035" max="7035" customWidth="1" width="11.5703125"/>
    <col min="7036" max="7036" customWidth="1" width="11.5703125"/>
    <col min="7037" max="7037" customWidth="1" width="11.5703125"/>
    <col min="7038" max="7038" customWidth="1" width="11.5703125"/>
    <col min="7039" max="7039" customWidth="1" width="11.5703125"/>
    <col min="7040" max="7040" customWidth="1" width="11.5703125"/>
    <col min="7041" max="7041" customWidth="1" width="11.5703125"/>
    <col min="7042" max="7042" customWidth="1" width="11.5703125"/>
    <col min="7043" max="7043" customWidth="1" width="11.5703125"/>
    <col min="7044" max="7044" customWidth="1" width="11.5703125"/>
    <col min="7045" max="7045" customWidth="1" width="11.5703125"/>
    <col min="7046" max="7046" customWidth="1" width="11.5703125"/>
    <col min="7047" max="7047" customWidth="1" width="11.5703125"/>
    <col min="7048" max="7048" customWidth="1" width="11.5703125"/>
    <col min="7049" max="7049" customWidth="1" width="11.5703125"/>
    <col min="7050" max="7050" customWidth="1" width="11.5703125"/>
    <col min="7051" max="7051" customWidth="1" width="11.5703125"/>
    <col min="7052" max="7052" customWidth="1" width="11.5703125"/>
    <col min="7053" max="7053" customWidth="1" width="11.5703125"/>
    <col min="7054" max="7054" customWidth="1" width="11.5703125"/>
    <col min="7055" max="7055" customWidth="1" width="11.5703125"/>
    <col min="7056" max="7056" customWidth="1" width="11.5703125"/>
    <col min="7057" max="7057" customWidth="1" width="11.5703125"/>
    <col min="7058" max="7058" customWidth="1" width="11.5703125"/>
    <col min="7059" max="7059" customWidth="1" width="11.5703125"/>
    <col min="7060" max="7060" customWidth="1" width="11.5703125"/>
    <col min="7061" max="7061" customWidth="1" width="11.5703125"/>
    <col min="7062" max="7062" customWidth="1" width="11.5703125"/>
    <col min="7063" max="7063" customWidth="1" width="11.5703125"/>
    <col min="7064" max="7064" customWidth="1" width="11.5703125"/>
    <col min="7065" max="7065" customWidth="1" width="11.5703125"/>
    <col min="7066" max="7066" customWidth="1" width="11.5703125"/>
    <col min="7067" max="7067" customWidth="1" width="11.5703125"/>
    <col min="7068" max="7068" customWidth="1" width="11.5703125"/>
    <col min="7069" max="7069" customWidth="1" width="11.5703125"/>
    <col min="7070" max="7070" customWidth="1" width="11.5703125"/>
    <col min="7071" max="7071" customWidth="1" width="11.5703125"/>
    <col min="7072" max="7072" customWidth="1" width="11.5703125"/>
    <col min="7073" max="7073" customWidth="1" width="11.5703125"/>
    <col min="7074" max="7074" customWidth="1" width="11.5703125"/>
    <col min="7075" max="7075" customWidth="1" width="11.5703125"/>
    <col min="7076" max="7076" customWidth="1" width="11.5703125"/>
    <col min="7077" max="7077" customWidth="1" width="11.5703125"/>
    <col min="7078" max="7078" customWidth="1" width="11.5703125"/>
    <col min="7079" max="7079" customWidth="1" width="11.5703125"/>
    <col min="7080" max="7080" customWidth="1" width="11.5703125"/>
    <col min="7081" max="7081" customWidth="1" width="11.5703125"/>
    <col min="7082" max="7082" customWidth="1" width="11.5703125"/>
    <col min="7083" max="7083" customWidth="1" width="11.5703125"/>
    <col min="7084" max="7084" customWidth="1" width="11.5703125"/>
    <col min="7085" max="7085" customWidth="1" width="11.5703125"/>
    <col min="7086" max="7086" customWidth="1" width="11.5703125"/>
    <col min="7087" max="7087" customWidth="1" width="11.5703125"/>
    <col min="7088" max="7088" customWidth="1" width="11.5703125"/>
    <col min="7089" max="7089" customWidth="1" width="11.5703125"/>
    <col min="7090" max="7090" customWidth="1" width="11.5703125"/>
    <col min="7091" max="7091" customWidth="1" width="11.5703125"/>
    <col min="7092" max="7092" customWidth="1" width="11.5703125"/>
    <col min="7093" max="7093" customWidth="1" width="11.5703125"/>
    <col min="7094" max="7094" customWidth="1" width="11.5703125"/>
    <col min="7095" max="7095" customWidth="1" width="11.5703125"/>
    <col min="7096" max="7096" customWidth="1" width="11.5703125"/>
    <col min="7097" max="7097" customWidth="1" width="11.5703125"/>
    <col min="7098" max="7098" customWidth="1" width="11.5703125"/>
    <col min="7099" max="7099" customWidth="1" width="11.5703125"/>
    <col min="7100" max="7100" customWidth="1" width="11.5703125"/>
    <col min="7101" max="7101" customWidth="1" width="11.5703125"/>
    <col min="7102" max="7102" customWidth="1" width="11.5703125"/>
    <col min="7103" max="7103" customWidth="1" width="11.5703125"/>
    <col min="7104" max="7104" customWidth="1" width="11.5703125"/>
    <col min="7105" max="7105" customWidth="1" width="11.5703125"/>
    <col min="7106" max="7106" customWidth="1" width="11.5703125"/>
    <col min="7107" max="7107" customWidth="1" width="11.5703125"/>
    <col min="7108" max="7108" customWidth="1" width="11.5703125"/>
    <col min="7109" max="7109" customWidth="1" width="11.5703125"/>
    <col min="7110" max="7110" customWidth="1" width="11.5703125"/>
    <col min="7111" max="7111" customWidth="1" width="11.5703125"/>
    <col min="7112" max="7112" customWidth="1" width="11.5703125"/>
    <col min="7113" max="7113" customWidth="1" width="11.5703125"/>
    <col min="7114" max="7114" customWidth="1" width="11.5703125"/>
    <col min="7115" max="7115" customWidth="1" width="11.5703125"/>
    <col min="7116" max="7116" customWidth="1" width="11.5703125"/>
    <col min="7117" max="7117" customWidth="1" width="11.5703125"/>
    <col min="7118" max="7118" customWidth="1" width="11.5703125"/>
    <col min="7119" max="7119" customWidth="1" width="11.5703125"/>
    <col min="7120" max="7120" customWidth="1" width="11.5703125"/>
    <col min="7121" max="7121" customWidth="1" width="11.5703125"/>
    <col min="7122" max="7122" customWidth="1" width="11.5703125"/>
    <col min="7123" max="7123" customWidth="1" width="11.5703125"/>
    <col min="7124" max="7124" customWidth="1" width="11.5703125"/>
    <col min="7125" max="7125" customWidth="1" width="11.5703125"/>
    <col min="7126" max="7126" customWidth="1" width="11.5703125"/>
    <col min="7127" max="7127" customWidth="1" width="11.5703125"/>
    <col min="7128" max="7128" customWidth="1" width="11.5703125"/>
    <col min="7129" max="7129" customWidth="1" width="11.5703125"/>
    <col min="7130" max="7130" customWidth="1" width="11.5703125"/>
    <col min="7131" max="7131" customWidth="1" width="11.5703125"/>
    <col min="7132" max="7132" customWidth="1" width="11.5703125"/>
    <col min="7133" max="7133" customWidth="1" width="11.5703125"/>
    <col min="7134" max="7134" customWidth="1" width="11.5703125"/>
    <col min="7135" max="7135" customWidth="1" width="11.5703125"/>
    <col min="7136" max="7136" customWidth="1" width="11.5703125"/>
    <col min="7137" max="7137" customWidth="1" width="11.5703125"/>
    <col min="7138" max="7138" customWidth="1" width="11.5703125"/>
    <col min="7139" max="7139" customWidth="1" width="11.5703125"/>
    <col min="7140" max="7140" customWidth="1" width="11.5703125"/>
    <col min="7141" max="7141" customWidth="1" width="11.5703125"/>
    <col min="7142" max="7142" customWidth="1" width="11.5703125"/>
    <col min="7143" max="7143" customWidth="1" width="11.5703125"/>
    <col min="7144" max="7144" customWidth="1" width="11.5703125"/>
    <col min="7145" max="7145" customWidth="1" width="11.5703125"/>
    <col min="7146" max="7146" customWidth="1" width="11.5703125"/>
    <col min="7147" max="7147" customWidth="1" width="11.5703125"/>
    <col min="7148" max="7148" customWidth="1" width="11.5703125"/>
    <col min="7149" max="7149" customWidth="1" width="11.5703125"/>
    <col min="7150" max="7150" customWidth="1" width="11.5703125"/>
    <col min="7151" max="7151" customWidth="1" width="11.5703125"/>
    <col min="7152" max="7152" customWidth="1" width="11.5703125"/>
    <col min="7153" max="7153" customWidth="1" width="11.5703125"/>
    <col min="7154" max="7154" customWidth="1" width="11.5703125"/>
    <col min="7155" max="7155" customWidth="1" width="11.5703125"/>
    <col min="7156" max="7156" customWidth="1" width="11.5703125"/>
    <col min="7157" max="7157" customWidth="1" width="11.5703125"/>
    <col min="7158" max="7158" customWidth="1" width="11.5703125"/>
    <col min="7159" max="7159" customWidth="1" width="11.5703125"/>
    <col min="7160" max="7160" customWidth="1" width="11.5703125"/>
    <col min="7161" max="7161" customWidth="1" width="11.5703125"/>
    <col min="7162" max="7162" customWidth="1" width="11.5703125"/>
    <col min="7163" max="7163" customWidth="1" width="11.5703125"/>
    <col min="7164" max="7164" customWidth="1" width="11.5703125"/>
    <col min="7165" max="7165" customWidth="1" width="11.5703125"/>
    <col min="7166" max="7166" customWidth="1" width="11.5703125"/>
    <col min="7167" max="7167" customWidth="1" width="11.5703125"/>
    <col min="7168" max="7168" customWidth="1" width="11.5703125"/>
    <col min="7169" max="7169" customWidth="1" width="11.5703125"/>
    <col min="7170" max="7170" customWidth="1" width="11.5703125"/>
    <col min="7171" max="7171" customWidth="1" width="11.5703125"/>
    <col min="7172" max="7172" customWidth="1" width="11.5703125"/>
    <col min="7173" max="7173" customWidth="1" width="11.5703125"/>
    <col min="7174" max="7174" customWidth="1" width="11.5703125"/>
    <col min="7175" max="7175" customWidth="1" width="11.5703125"/>
    <col min="7176" max="7176" customWidth="1" width="11.5703125"/>
    <col min="7177" max="7177" customWidth="1" width="11.5703125"/>
    <col min="7178" max="7178" customWidth="1" width="11.5703125"/>
    <col min="7179" max="7179" customWidth="1" width="11.5703125"/>
    <col min="7180" max="7180" customWidth="1" width="11.5703125"/>
    <col min="7181" max="7181" customWidth="1" width="11.5703125"/>
    <col min="7182" max="7182" customWidth="1" width="11.5703125"/>
    <col min="7183" max="7183" customWidth="1" width="11.5703125"/>
    <col min="7184" max="7184" customWidth="1" width="11.5703125"/>
    <col min="7185" max="7185" customWidth="1" width="11.5703125"/>
    <col min="7186" max="7186" customWidth="1" width="11.5703125"/>
    <col min="7187" max="7187" customWidth="1" width="11.5703125"/>
    <col min="7188" max="7188" customWidth="1" width="11.5703125"/>
    <col min="7189" max="7189" customWidth="1" width="11.5703125"/>
    <col min="7190" max="7190" customWidth="1" width="11.5703125"/>
    <col min="7191" max="7191" customWidth="1" width="11.5703125"/>
    <col min="7192" max="7192" customWidth="1" width="11.5703125"/>
    <col min="7193" max="7193" customWidth="1" width="11.5703125"/>
    <col min="7194" max="7194" customWidth="1" width="11.5703125"/>
    <col min="7195" max="7195" customWidth="1" width="11.5703125"/>
    <col min="7196" max="7196" customWidth="1" width="11.5703125"/>
    <col min="7197" max="7197" customWidth="1" width="11.5703125"/>
    <col min="7198" max="7198" customWidth="1" width="11.5703125"/>
    <col min="7199" max="7199" customWidth="1" width="11.5703125"/>
    <col min="7200" max="7200" customWidth="1" width="11.5703125"/>
    <col min="7201" max="7201" customWidth="1" width="11.5703125"/>
    <col min="7202" max="7202" customWidth="1" width="11.5703125"/>
    <col min="7203" max="7203" customWidth="1" width="11.5703125"/>
    <col min="7204" max="7204" customWidth="1" width="11.5703125"/>
    <col min="7205" max="7205" customWidth="1" width="11.5703125"/>
    <col min="7206" max="7206" customWidth="1" width="11.5703125"/>
    <col min="7207" max="7207" customWidth="1" width="11.5703125"/>
    <col min="7208" max="7208" customWidth="1" width="11.5703125"/>
    <col min="7209" max="7209" customWidth="1" width="11.5703125"/>
    <col min="7210" max="7210" customWidth="1" width="11.5703125"/>
    <col min="7211" max="7211" customWidth="1" width="11.5703125"/>
    <col min="7212" max="7212" customWidth="1" width="11.5703125"/>
    <col min="7213" max="7213" customWidth="1" width="11.5703125"/>
    <col min="7214" max="7214" customWidth="1" width="11.5703125"/>
    <col min="7215" max="7215" customWidth="1" width="11.5703125"/>
    <col min="7216" max="7216" customWidth="1" width="11.5703125"/>
    <col min="7217" max="7217" customWidth="1" width="11.5703125"/>
    <col min="7218" max="7218" customWidth="1" width="11.5703125"/>
    <col min="7219" max="7219" customWidth="1" width="11.5703125"/>
    <col min="7220" max="7220" customWidth="1" width="11.5703125"/>
    <col min="7221" max="7221" customWidth="1" width="11.5703125"/>
    <col min="7222" max="7222" customWidth="1" width="11.5703125"/>
    <col min="7223" max="7223" customWidth="1" width="11.5703125"/>
    <col min="7224" max="7224" customWidth="1" width="11.5703125"/>
    <col min="7225" max="7225" customWidth="1" width="11.5703125"/>
    <col min="7226" max="7226" customWidth="1" width="11.5703125"/>
    <col min="7227" max="7227" customWidth="1" width="11.5703125"/>
    <col min="7228" max="7228" customWidth="1" width="11.5703125"/>
    <col min="7229" max="7229" customWidth="1" width="11.5703125"/>
    <col min="7230" max="7230" customWidth="1" width="11.5703125"/>
    <col min="7231" max="7231" customWidth="1" width="11.5703125"/>
    <col min="7232" max="7232" customWidth="1" width="11.5703125"/>
    <col min="7233" max="7233" customWidth="1" width="11.5703125"/>
    <col min="7234" max="7234" customWidth="1" width="11.5703125"/>
    <col min="7235" max="7235" customWidth="1" width="11.5703125"/>
    <col min="7236" max="7236" customWidth="1" width="11.5703125"/>
    <col min="7237" max="7237" customWidth="1" width="11.5703125"/>
    <col min="7238" max="7238" customWidth="1" width="11.5703125"/>
    <col min="7239" max="7239" customWidth="1" width="11.5703125"/>
    <col min="7240" max="7240" customWidth="1" width="11.5703125"/>
    <col min="7241" max="7241" customWidth="1" width="11.5703125"/>
    <col min="7242" max="7242" customWidth="1" width="11.5703125"/>
    <col min="7243" max="7243" customWidth="1" width="11.5703125"/>
    <col min="7244" max="7244" customWidth="1" width="11.5703125"/>
    <col min="7245" max="7245" customWidth="1" width="11.5703125"/>
    <col min="7246" max="7246" customWidth="1" width="11.5703125"/>
    <col min="7247" max="7247" customWidth="1" width="11.5703125"/>
    <col min="7248" max="7248" customWidth="1" width="11.5703125"/>
    <col min="7249" max="7249" customWidth="1" width="11.5703125"/>
    <col min="7250" max="7250" customWidth="1" width="11.5703125"/>
    <col min="7251" max="7251" customWidth="1" width="11.5703125"/>
    <col min="7252" max="7252" customWidth="1" width="11.5703125"/>
    <col min="7253" max="7253" customWidth="1" width="11.5703125"/>
    <col min="7254" max="7254" customWidth="1" width="11.5703125"/>
    <col min="7255" max="7255" customWidth="1" width="11.5703125"/>
    <col min="7256" max="7256" customWidth="1" width="11.5703125"/>
    <col min="7257" max="7257" customWidth="1" width="11.5703125"/>
    <col min="7258" max="7258" customWidth="1" width="11.5703125"/>
    <col min="7259" max="7259" customWidth="1" width="11.5703125"/>
    <col min="7260" max="7260" customWidth="1" width="11.5703125"/>
    <col min="7261" max="7261" customWidth="1" width="11.5703125"/>
    <col min="7262" max="7262" customWidth="1" width="11.5703125"/>
    <col min="7263" max="7263" customWidth="1" width="11.5703125"/>
    <col min="7264" max="7264" customWidth="1" width="11.5703125"/>
    <col min="7265" max="7265" customWidth="1" width="11.5703125"/>
    <col min="7266" max="7266" customWidth="1" width="11.5703125"/>
    <col min="7267" max="7267" customWidth="1" width="11.5703125"/>
    <col min="7268" max="7268" customWidth="1" width="11.5703125"/>
    <col min="7269" max="7269" customWidth="1" width="11.5703125"/>
    <col min="7270" max="7270" customWidth="1" width="11.5703125"/>
    <col min="7271" max="7271" customWidth="1" width="11.5703125"/>
    <col min="7272" max="7272" customWidth="1" width="11.5703125"/>
    <col min="7273" max="7273" customWidth="1" width="11.5703125"/>
    <col min="7274" max="7274" customWidth="1" width="11.5703125"/>
    <col min="7275" max="7275" customWidth="1" width="11.5703125"/>
    <col min="7276" max="7276" customWidth="1" width="11.5703125"/>
    <col min="7277" max="7277" customWidth="1" width="11.5703125"/>
    <col min="7278" max="7278" customWidth="1" width="11.5703125"/>
    <col min="7279" max="7279" customWidth="1" width="11.5703125"/>
    <col min="7280" max="7280" customWidth="1" width="11.5703125"/>
    <col min="7281" max="7281" customWidth="1" width="11.5703125"/>
    <col min="7282" max="7282" customWidth="1" width="11.5703125"/>
    <col min="7283" max="7283" customWidth="1" width="11.5703125"/>
    <col min="7284" max="7284" customWidth="1" width="11.5703125"/>
    <col min="7285" max="7285" customWidth="1" width="11.5703125"/>
    <col min="7286" max="7286" customWidth="1" width="11.5703125"/>
    <col min="7287" max="7287" customWidth="1" width="11.5703125"/>
    <col min="7288" max="7288" customWidth="1" width="11.5703125"/>
    <col min="7289" max="7289" customWidth="1" width="11.5703125"/>
    <col min="7290" max="7290" customWidth="1" width="11.5703125"/>
    <col min="7291" max="7291" customWidth="1" width="11.5703125"/>
    <col min="7292" max="7292" customWidth="1" width="11.5703125"/>
    <col min="7293" max="7293" customWidth="1" width="11.5703125"/>
    <col min="7294" max="7294" customWidth="1" width="11.5703125"/>
    <col min="7295" max="7295" customWidth="1" width="11.5703125"/>
    <col min="7296" max="7296" customWidth="1" width="11.5703125"/>
    <col min="7297" max="7297" customWidth="1" width="11.5703125"/>
    <col min="7298" max="7298" customWidth="1" width="11.5703125"/>
    <col min="7299" max="7299" customWidth="1" width="11.5703125"/>
    <col min="7300" max="7300" customWidth="1" width="11.5703125"/>
    <col min="7301" max="7301" customWidth="1" width="11.5703125"/>
    <col min="7302" max="7302" customWidth="1" width="11.5703125"/>
    <col min="7303" max="7303" customWidth="1" width="11.5703125"/>
    <col min="7304" max="7304" customWidth="1" width="11.5703125"/>
    <col min="7305" max="7305" customWidth="1" width="11.5703125"/>
    <col min="7306" max="7306" customWidth="1" width="11.5703125"/>
    <col min="7307" max="7307" customWidth="1" width="11.5703125"/>
    <col min="7308" max="7308" customWidth="1" width="11.5703125"/>
    <col min="7309" max="7309" customWidth="1" width="11.5703125"/>
    <col min="7310" max="7310" customWidth="1" width="11.5703125"/>
    <col min="7311" max="7311" customWidth="1" width="11.5703125"/>
    <col min="7312" max="7312" customWidth="1" width="11.5703125"/>
    <col min="7313" max="7313" customWidth="1" width="11.5703125"/>
    <col min="7314" max="7314" customWidth="1" width="11.5703125"/>
    <col min="7315" max="7315" customWidth="1" width="11.5703125"/>
    <col min="7316" max="7316" customWidth="1" width="11.5703125"/>
    <col min="7317" max="7317" customWidth="1" width="11.5703125"/>
    <col min="7318" max="7318" customWidth="1" width="11.5703125"/>
    <col min="7319" max="7319" customWidth="1" width="11.5703125"/>
    <col min="7320" max="7320" customWidth="1" width="11.5703125"/>
    <col min="7321" max="7321" customWidth="1" width="11.5703125"/>
    <col min="7322" max="7322" customWidth="1" width="11.5703125"/>
    <col min="7323" max="7323" customWidth="1" width="11.5703125"/>
    <col min="7324" max="7324" customWidth="1" width="11.5703125"/>
    <col min="7325" max="7325" customWidth="1" width="11.5703125"/>
    <col min="7326" max="7326" customWidth="1" width="11.5703125"/>
    <col min="7327" max="7327" customWidth="1" width="11.5703125"/>
    <col min="7328" max="7328" customWidth="1" width="11.5703125"/>
    <col min="7329" max="7329" customWidth="1" width="11.5703125"/>
    <col min="7330" max="7330" customWidth="1" width="11.5703125"/>
    <col min="7331" max="7331" customWidth="1" width="11.5703125"/>
    <col min="7332" max="7332" customWidth="1" width="11.5703125"/>
    <col min="7333" max="7333" customWidth="1" width="11.5703125"/>
    <col min="7334" max="7334" customWidth="1" width="11.5703125"/>
    <col min="7335" max="7335" customWidth="1" width="11.5703125"/>
    <col min="7336" max="7336" customWidth="1" width="11.5703125"/>
    <col min="7337" max="7337" customWidth="1" width="11.5703125"/>
    <col min="7338" max="7338" customWidth="1" width="11.5703125"/>
    <col min="7339" max="7339" customWidth="1" width="11.5703125"/>
    <col min="7340" max="7340" customWidth="1" width="11.5703125"/>
    <col min="7341" max="7341" customWidth="1" width="11.5703125"/>
    <col min="7342" max="7342" customWidth="1" width="11.5703125"/>
    <col min="7343" max="7343" customWidth="1" width="11.5703125"/>
    <col min="7344" max="7344" customWidth="1" width="11.5703125"/>
    <col min="7345" max="7345" customWidth="1" width="11.5703125"/>
    <col min="7346" max="7346" customWidth="1" width="11.5703125"/>
    <col min="7347" max="7347" customWidth="1" width="11.5703125"/>
    <col min="7348" max="7348" customWidth="1" width="11.5703125"/>
    <col min="7349" max="7349" customWidth="1" width="11.5703125"/>
    <col min="7350" max="7350" customWidth="1" width="11.5703125"/>
    <col min="7351" max="7351" customWidth="1" width="11.5703125"/>
    <col min="7352" max="7352" customWidth="1" width="11.5703125"/>
    <col min="7353" max="7353" customWidth="1" width="11.5703125"/>
    <col min="7354" max="7354" customWidth="1" width="11.5703125"/>
    <col min="7355" max="7355" customWidth="1" width="11.5703125"/>
    <col min="7356" max="7356" customWidth="1" width="11.5703125"/>
    <col min="7357" max="7357" customWidth="1" width="11.5703125"/>
    <col min="7358" max="7358" customWidth="1" width="11.5703125"/>
    <col min="7359" max="7359" customWidth="1" width="11.5703125"/>
    <col min="7360" max="7360" customWidth="1" width="11.5703125"/>
    <col min="7361" max="7361" customWidth="1" width="11.5703125"/>
    <col min="7362" max="7362" customWidth="1" width="11.5703125"/>
    <col min="7363" max="7363" customWidth="1" width="11.5703125"/>
    <col min="7364" max="7364" customWidth="1" width="11.5703125"/>
    <col min="7365" max="7365" customWidth="1" width="11.5703125"/>
    <col min="7366" max="7366" customWidth="1" width="11.5703125"/>
    <col min="7367" max="7367" customWidth="1" width="11.5703125"/>
    <col min="7368" max="7368" customWidth="1" width="11.5703125"/>
    <col min="7369" max="7369" customWidth="1" width="11.5703125"/>
    <col min="7370" max="7370" customWidth="1" width="11.5703125"/>
    <col min="7371" max="7371" customWidth="1" width="11.5703125"/>
    <col min="7372" max="7372" customWidth="1" width="11.5703125"/>
    <col min="7373" max="7373" customWidth="1" width="11.5703125"/>
    <col min="7374" max="7374" customWidth="1" width="11.5703125"/>
    <col min="7375" max="7375" customWidth="1" width="11.5703125"/>
    <col min="7376" max="7376" customWidth="1" width="11.5703125"/>
    <col min="7377" max="7377" customWidth="1" width="11.5703125"/>
    <col min="7378" max="7378" customWidth="1" width="11.5703125"/>
    <col min="7379" max="7379" customWidth="1" width="11.5703125"/>
    <col min="7380" max="7380" customWidth="1" width="11.5703125"/>
    <col min="7381" max="7381" customWidth="1" width="11.5703125"/>
    <col min="7382" max="7382" customWidth="1" width="11.5703125"/>
    <col min="7383" max="7383" customWidth="1" width="11.5703125"/>
    <col min="7384" max="7384" customWidth="1" width="11.5703125"/>
    <col min="7385" max="7385" customWidth="1" width="11.5703125"/>
    <col min="7386" max="7386" customWidth="1" width="11.5703125"/>
    <col min="7387" max="7387" customWidth="1" width="11.5703125"/>
    <col min="7388" max="7388" customWidth="1" width="11.5703125"/>
    <col min="7389" max="7389" customWidth="1" width="11.5703125"/>
    <col min="7390" max="7390" customWidth="1" width="11.5703125"/>
    <col min="7391" max="7391" customWidth="1" width="11.5703125"/>
    <col min="7392" max="7392" customWidth="1" width="11.5703125"/>
    <col min="7393" max="7393" customWidth="1" width="11.5703125"/>
    <col min="7394" max="7394" customWidth="1" width="11.5703125"/>
    <col min="7395" max="7395" customWidth="1" width="11.5703125"/>
    <col min="7396" max="7396" customWidth="1" width="11.5703125"/>
    <col min="7397" max="7397" customWidth="1" width="11.5703125"/>
    <col min="7398" max="7398" customWidth="1" width="11.5703125"/>
    <col min="7399" max="7399" customWidth="1" width="11.5703125"/>
    <col min="7400" max="7400" customWidth="1" width="11.5703125"/>
    <col min="7401" max="7401" customWidth="1" width="11.5703125"/>
    <col min="7402" max="7402" customWidth="1" width="11.5703125"/>
    <col min="7403" max="7403" customWidth="1" width="11.5703125"/>
    <col min="7404" max="7404" customWidth="1" width="11.5703125"/>
    <col min="7405" max="7405" customWidth="1" width="11.5703125"/>
    <col min="7406" max="7406" customWidth="1" width="11.5703125"/>
    <col min="7407" max="7407" customWidth="1" width="11.5703125"/>
    <col min="7408" max="7408" customWidth="1" width="11.5703125"/>
    <col min="7409" max="7409" customWidth="1" width="11.5703125"/>
    <col min="7410" max="7410" customWidth="1" width="11.5703125"/>
    <col min="7411" max="7411" customWidth="1" width="11.5703125"/>
    <col min="7412" max="7412" customWidth="1" width="11.5703125"/>
    <col min="7413" max="7413" customWidth="1" width="11.5703125"/>
    <col min="7414" max="7414" customWidth="1" width="11.5703125"/>
    <col min="7415" max="7415" customWidth="1" width="11.5703125"/>
    <col min="7416" max="7416" customWidth="1" width="11.5703125"/>
    <col min="7417" max="7417" customWidth="1" width="11.5703125"/>
    <col min="7418" max="7418" customWidth="1" width="11.5703125"/>
    <col min="7419" max="7419" customWidth="1" width="11.5703125"/>
    <col min="7420" max="7420" customWidth="1" width="11.5703125"/>
    <col min="7421" max="7421" customWidth="1" width="11.5703125"/>
    <col min="7422" max="7422" customWidth="1" width="11.5703125"/>
    <col min="7423" max="7423" customWidth="1" width="11.5703125"/>
    <col min="7424" max="7424" customWidth="1" width="11.5703125"/>
    <col min="7425" max="7425" customWidth="1" width="11.5703125"/>
    <col min="7426" max="7426" customWidth="1" width="11.5703125"/>
    <col min="7427" max="7427" customWidth="1" width="11.5703125"/>
    <col min="7428" max="7428" customWidth="1" width="11.5703125"/>
    <col min="7429" max="7429" customWidth="1" width="11.5703125"/>
    <col min="7430" max="7430" customWidth="1" width="11.5703125"/>
    <col min="7431" max="7431" customWidth="1" width="11.5703125"/>
    <col min="7432" max="7432" customWidth="1" width="11.5703125"/>
    <col min="7433" max="7433" customWidth="1" width="11.5703125"/>
    <col min="7434" max="7434" customWidth="1" width="11.5703125"/>
    <col min="7435" max="7435" customWidth="1" width="11.5703125"/>
    <col min="7436" max="7436" customWidth="1" width="11.5703125"/>
    <col min="7437" max="7437" customWidth="1" width="11.5703125"/>
    <col min="7438" max="7438" customWidth="1" width="11.5703125"/>
    <col min="7439" max="7439" customWidth="1" width="11.5703125"/>
    <col min="7440" max="7440" customWidth="1" width="11.5703125"/>
    <col min="7441" max="7441" customWidth="1" width="11.5703125"/>
    <col min="7442" max="7442" customWidth="1" width="11.5703125"/>
    <col min="7443" max="7443" customWidth="1" width="11.5703125"/>
    <col min="7444" max="7444" customWidth="1" width="11.5703125"/>
    <col min="7445" max="7445" customWidth="1" width="11.5703125"/>
    <col min="7446" max="7446" customWidth="1" width="11.5703125"/>
    <col min="7447" max="7447" customWidth="1" width="11.5703125"/>
    <col min="7448" max="7448" customWidth="1" width="11.5703125"/>
    <col min="7449" max="7449" customWidth="1" width="11.5703125"/>
    <col min="7450" max="7450" customWidth="1" width="11.5703125"/>
    <col min="7451" max="7451" customWidth="1" width="11.5703125"/>
    <col min="7452" max="7452" customWidth="1" width="11.5703125"/>
    <col min="7453" max="7453" customWidth="1" width="11.5703125"/>
    <col min="7454" max="7454" customWidth="1" width="11.5703125"/>
    <col min="7455" max="7455" customWidth="1" width="11.5703125"/>
    <col min="7456" max="7456" customWidth="1" width="11.5703125"/>
    <col min="7457" max="7457" customWidth="1" width="11.5703125"/>
    <col min="7458" max="7458" customWidth="1" width="11.5703125"/>
    <col min="7459" max="7459" customWidth="1" width="11.5703125"/>
    <col min="7460" max="7460" customWidth="1" width="11.5703125"/>
    <col min="7461" max="7461" customWidth="1" width="11.5703125"/>
    <col min="7462" max="7462" customWidth="1" width="11.5703125"/>
    <col min="7463" max="7463" customWidth="1" width="11.5703125"/>
    <col min="7464" max="7464" customWidth="1" width="11.5703125"/>
    <col min="7465" max="7465" customWidth="1" width="11.5703125"/>
    <col min="7466" max="7466" customWidth="1" width="11.5703125"/>
    <col min="7467" max="7467" customWidth="1" width="11.5703125"/>
    <col min="7468" max="7468" customWidth="1" width="11.5703125"/>
    <col min="7469" max="7469" customWidth="1" width="11.5703125"/>
    <col min="7470" max="7470" customWidth="1" width="11.5703125"/>
    <col min="7471" max="7471" customWidth="1" width="11.5703125"/>
    <col min="7472" max="7472" customWidth="1" width="11.5703125"/>
    <col min="7473" max="7473" customWidth="1" width="11.5703125"/>
    <col min="7474" max="7474" customWidth="1" width="11.5703125"/>
    <col min="7475" max="7475" customWidth="1" width="11.5703125"/>
    <col min="7476" max="7476" customWidth="1" width="11.5703125"/>
    <col min="7477" max="7477" customWidth="1" width="11.5703125"/>
    <col min="7478" max="7478" customWidth="1" width="11.5703125"/>
    <col min="7479" max="7479" customWidth="1" width="11.5703125"/>
    <col min="7480" max="7480" customWidth="1" width="11.5703125"/>
    <col min="7481" max="7481" customWidth="1" width="11.5703125"/>
    <col min="7482" max="7482" customWidth="1" width="11.5703125"/>
    <col min="7483" max="7483" customWidth="1" width="11.5703125"/>
    <col min="7484" max="7484" customWidth="1" width="11.5703125"/>
    <col min="7485" max="7485" customWidth="1" width="11.5703125"/>
    <col min="7486" max="7486" customWidth="1" width="11.5703125"/>
    <col min="7487" max="7487" customWidth="1" width="11.5703125"/>
    <col min="7488" max="7488" customWidth="1" width="11.5703125"/>
    <col min="7489" max="7489" customWidth="1" width="11.5703125"/>
    <col min="7490" max="7490" customWidth="1" width="11.5703125"/>
    <col min="7491" max="7491" customWidth="1" width="11.5703125"/>
    <col min="7492" max="7492" customWidth="1" width="11.5703125"/>
    <col min="7493" max="7493" customWidth="1" width="11.5703125"/>
    <col min="7494" max="7494" customWidth="1" width="11.5703125"/>
    <col min="7495" max="7495" customWidth="1" width="11.5703125"/>
    <col min="7496" max="7496" customWidth="1" width="11.5703125"/>
    <col min="7497" max="7497" customWidth="1" width="11.5703125"/>
    <col min="7498" max="7498" customWidth="1" width="11.5703125"/>
    <col min="7499" max="7499" customWidth="1" width="11.5703125"/>
    <col min="7500" max="7500" customWidth="1" width="11.5703125"/>
    <col min="7501" max="7501" customWidth="1" width="11.5703125"/>
    <col min="7502" max="7502" customWidth="1" width="11.5703125"/>
    <col min="7503" max="7503" customWidth="1" width="11.5703125"/>
    <col min="7504" max="7504" customWidth="1" width="11.5703125"/>
    <col min="7505" max="7505" customWidth="1" width="11.5703125"/>
    <col min="7506" max="7506" customWidth="1" width="11.5703125"/>
    <col min="7507" max="7507" customWidth="1" width="11.5703125"/>
    <col min="7508" max="7508" customWidth="1" width="11.5703125"/>
    <col min="7509" max="7509" customWidth="1" width="11.5703125"/>
    <col min="7510" max="7510" customWidth="1" width="11.5703125"/>
    <col min="7511" max="7511" customWidth="1" width="11.5703125"/>
    <col min="7512" max="7512" customWidth="1" width="11.5703125"/>
    <col min="7513" max="7513" customWidth="1" width="11.5703125"/>
    <col min="7514" max="7514" customWidth="1" width="11.5703125"/>
    <col min="7515" max="7515" customWidth="1" width="11.5703125"/>
    <col min="7516" max="7516" customWidth="1" width="11.5703125"/>
    <col min="7517" max="7517" customWidth="1" width="11.5703125"/>
    <col min="7518" max="7518" customWidth="1" width="11.5703125"/>
    <col min="7519" max="7519" customWidth="1" width="11.5703125"/>
    <col min="7520" max="7520" customWidth="1" width="11.5703125"/>
    <col min="7521" max="7521" customWidth="1" width="11.5703125"/>
    <col min="7522" max="7522" customWidth="1" width="11.5703125"/>
    <col min="7523" max="7523" customWidth="1" width="11.5703125"/>
    <col min="7524" max="7524" customWidth="1" width="11.5703125"/>
    <col min="7525" max="7525" customWidth="1" width="11.5703125"/>
    <col min="7526" max="7526" customWidth="1" width="11.5703125"/>
    <col min="7527" max="7527" customWidth="1" width="11.5703125"/>
    <col min="7528" max="7528" customWidth="1" width="11.5703125"/>
    <col min="7529" max="7529" customWidth="1" width="11.5703125"/>
    <col min="7530" max="7530" customWidth="1" width="11.5703125"/>
    <col min="7531" max="7531" customWidth="1" width="11.5703125"/>
    <col min="7532" max="7532" customWidth="1" width="11.5703125"/>
    <col min="7533" max="7533" customWidth="1" width="11.5703125"/>
    <col min="7534" max="7534" customWidth="1" width="11.5703125"/>
    <col min="7535" max="7535" customWidth="1" width="11.5703125"/>
    <col min="7536" max="7536" customWidth="1" width="11.5703125"/>
    <col min="7537" max="7537" customWidth="1" width="11.5703125"/>
    <col min="7538" max="7538" customWidth="1" width="11.5703125"/>
    <col min="7539" max="7539" customWidth="1" width="11.5703125"/>
    <col min="7540" max="7540" customWidth="1" width="11.5703125"/>
    <col min="7541" max="7541" customWidth="1" width="11.5703125"/>
    <col min="7542" max="7542" customWidth="1" width="11.5703125"/>
    <col min="7543" max="7543" customWidth="1" width="11.5703125"/>
    <col min="7544" max="7544" customWidth="1" width="11.5703125"/>
    <col min="7545" max="7545" customWidth="1" width="11.5703125"/>
    <col min="7546" max="7546" customWidth="1" width="11.5703125"/>
    <col min="7547" max="7547" customWidth="1" width="11.5703125"/>
    <col min="7548" max="7548" customWidth="1" width="11.5703125"/>
    <col min="7549" max="7549" customWidth="1" width="11.5703125"/>
    <col min="7550" max="7550" customWidth="1" width="11.5703125"/>
    <col min="7551" max="7551" customWidth="1" width="11.5703125"/>
    <col min="7552" max="7552" customWidth="1" width="11.5703125"/>
    <col min="7553" max="7553" customWidth="1" width="11.5703125"/>
    <col min="7554" max="7554" customWidth="1" width="11.5703125"/>
    <col min="7555" max="7555" customWidth="1" width="11.5703125"/>
    <col min="7556" max="7556" customWidth="1" width="11.5703125"/>
    <col min="7557" max="7557" customWidth="1" width="11.5703125"/>
    <col min="7558" max="7558" customWidth="1" width="11.5703125"/>
    <col min="7559" max="7559" customWidth="1" width="11.5703125"/>
    <col min="7560" max="7560" customWidth="1" width="11.5703125"/>
    <col min="7561" max="7561" customWidth="1" width="11.5703125"/>
    <col min="7562" max="7562" customWidth="1" width="11.5703125"/>
    <col min="7563" max="7563" customWidth="1" width="11.5703125"/>
    <col min="7564" max="7564" customWidth="1" width="11.5703125"/>
    <col min="7565" max="7565" customWidth="1" width="11.5703125"/>
    <col min="7566" max="7566" customWidth="1" width="11.5703125"/>
    <col min="7567" max="7567" customWidth="1" width="11.5703125"/>
    <col min="7568" max="7568" customWidth="1" width="11.5703125"/>
    <col min="7569" max="7569" customWidth="1" width="11.5703125"/>
    <col min="7570" max="7570" customWidth="1" width="11.5703125"/>
    <col min="7571" max="7571" customWidth="1" width="11.5703125"/>
    <col min="7572" max="7572" customWidth="1" width="11.5703125"/>
    <col min="7573" max="7573" customWidth="1" width="11.5703125"/>
    <col min="7574" max="7574" customWidth="1" width="11.5703125"/>
    <col min="7575" max="7575" customWidth="1" width="11.5703125"/>
    <col min="7576" max="7576" customWidth="1" width="11.5703125"/>
    <col min="7577" max="7577" customWidth="1" width="11.5703125"/>
    <col min="7578" max="7578" customWidth="1" width="11.5703125"/>
    <col min="7579" max="7579" customWidth="1" width="11.5703125"/>
    <col min="7580" max="7580" customWidth="1" width="11.5703125"/>
    <col min="7581" max="7581" customWidth="1" width="11.5703125"/>
    <col min="7582" max="7582" customWidth="1" width="11.5703125"/>
    <col min="7583" max="7583" customWidth="1" width="11.5703125"/>
    <col min="7584" max="7584" customWidth="1" width="11.5703125"/>
    <col min="7585" max="7585" customWidth="1" width="11.5703125"/>
    <col min="7586" max="7586" customWidth="1" width="11.5703125"/>
    <col min="7587" max="7587" customWidth="1" width="11.5703125"/>
    <col min="7588" max="7588" customWidth="1" width="11.5703125"/>
    <col min="7589" max="7589" customWidth="1" width="11.5703125"/>
    <col min="7590" max="7590" customWidth="1" width="11.5703125"/>
    <col min="7591" max="7591" customWidth="1" width="11.5703125"/>
    <col min="7592" max="7592" customWidth="1" width="11.5703125"/>
    <col min="7593" max="7593" customWidth="1" width="11.5703125"/>
    <col min="7594" max="7594" customWidth="1" width="11.5703125"/>
    <col min="7595" max="7595" customWidth="1" width="11.5703125"/>
    <col min="7596" max="7596" customWidth="1" width="11.5703125"/>
    <col min="7597" max="7597" customWidth="1" width="11.5703125"/>
    <col min="7598" max="7598" customWidth="1" width="11.5703125"/>
    <col min="7599" max="7599" customWidth="1" width="11.5703125"/>
    <col min="7600" max="7600" customWidth="1" width="11.5703125"/>
    <col min="7601" max="7601" customWidth="1" width="11.5703125"/>
    <col min="7602" max="7602" customWidth="1" width="11.5703125"/>
    <col min="7603" max="7603" customWidth="1" width="11.5703125"/>
    <col min="7604" max="7604" customWidth="1" width="11.5703125"/>
    <col min="7605" max="7605" customWidth="1" width="11.5703125"/>
    <col min="7606" max="7606" customWidth="1" width="11.5703125"/>
    <col min="7607" max="7607" customWidth="1" width="11.5703125"/>
    <col min="7608" max="7608" customWidth="1" width="11.5703125"/>
    <col min="7609" max="7609" customWidth="1" width="11.5703125"/>
    <col min="7610" max="7610" customWidth="1" width="11.5703125"/>
    <col min="7611" max="7611" customWidth="1" width="11.5703125"/>
    <col min="7612" max="7612" customWidth="1" width="11.5703125"/>
    <col min="7613" max="7613" customWidth="1" width="11.5703125"/>
    <col min="7614" max="7614" customWidth="1" width="11.5703125"/>
    <col min="7615" max="7615" customWidth="1" width="11.5703125"/>
    <col min="7616" max="7616" customWidth="1" width="11.5703125"/>
    <col min="7617" max="7617" customWidth="1" width="11.5703125"/>
    <col min="7618" max="7618" customWidth="1" width="11.5703125"/>
    <col min="7619" max="7619" customWidth="1" width="11.5703125"/>
    <col min="7620" max="7620" customWidth="1" width="11.5703125"/>
    <col min="7621" max="7621" customWidth="1" width="11.5703125"/>
    <col min="7622" max="7622" customWidth="1" width="11.5703125"/>
    <col min="7623" max="7623" customWidth="1" width="11.5703125"/>
    <col min="7624" max="7624" customWidth="1" width="11.5703125"/>
    <col min="7625" max="7625" customWidth="1" width="11.5703125"/>
    <col min="7626" max="7626" customWidth="1" width="11.5703125"/>
    <col min="7627" max="7627" customWidth="1" width="11.5703125"/>
    <col min="7628" max="7628" customWidth="1" width="11.5703125"/>
    <col min="7629" max="7629" customWidth="1" width="11.5703125"/>
    <col min="7630" max="7630" customWidth="1" width="11.5703125"/>
    <col min="7631" max="7631" customWidth="1" width="11.5703125"/>
    <col min="7632" max="7632" customWidth="1" width="11.5703125"/>
    <col min="7633" max="7633" customWidth="1" width="11.5703125"/>
    <col min="7634" max="7634" customWidth="1" width="11.5703125"/>
    <col min="7635" max="7635" customWidth="1" width="11.5703125"/>
    <col min="7636" max="7636" customWidth="1" width="11.5703125"/>
    <col min="7637" max="7637" customWidth="1" width="11.5703125"/>
    <col min="7638" max="7638" customWidth="1" width="11.5703125"/>
    <col min="7639" max="7639" customWidth="1" width="11.5703125"/>
    <col min="7640" max="7640" customWidth="1" width="11.5703125"/>
    <col min="7641" max="7641" customWidth="1" width="11.5703125"/>
    <col min="7642" max="7642" customWidth="1" width="11.5703125"/>
    <col min="7643" max="7643" customWidth="1" width="11.5703125"/>
    <col min="7644" max="7644" customWidth="1" width="11.5703125"/>
    <col min="7645" max="7645" customWidth="1" width="11.5703125"/>
    <col min="7646" max="7646" customWidth="1" width="11.5703125"/>
    <col min="7647" max="7647" customWidth="1" width="11.5703125"/>
    <col min="7648" max="7648" customWidth="1" width="11.5703125"/>
    <col min="7649" max="7649" customWidth="1" width="11.5703125"/>
    <col min="7650" max="7650" customWidth="1" width="11.5703125"/>
    <col min="7651" max="7651" customWidth="1" width="11.5703125"/>
    <col min="7652" max="7652" customWidth="1" width="11.5703125"/>
    <col min="7653" max="7653" customWidth="1" width="11.5703125"/>
    <col min="7654" max="7654" customWidth="1" width="11.5703125"/>
    <col min="7655" max="7655" customWidth="1" width="11.5703125"/>
    <col min="7656" max="7656" customWidth="1" width="11.5703125"/>
    <col min="7657" max="7657" customWidth="1" width="11.5703125"/>
    <col min="7658" max="7658" customWidth="1" width="11.5703125"/>
    <col min="7659" max="7659" customWidth="1" width="11.5703125"/>
    <col min="7660" max="7660" customWidth="1" width="11.5703125"/>
    <col min="7661" max="7661" customWidth="1" width="11.5703125"/>
    <col min="7662" max="7662" customWidth="1" width="11.5703125"/>
    <col min="7663" max="7663" customWidth="1" width="11.5703125"/>
    <col min="7664" max="7664" customWidth="1" width="11.5703125"/>
    <col min="7665" max="7665" customWidth="1" width="11.5703125"/>
    <col min="7666" max="7666" customWidth="1" width="11.5703125"/>
    <col min="7667" max="7667" customWidth="1" width="11.5703125"/>
    <col min="7668" max="7668" customWidth="1" width="11.5703125"/>
    <col min="7669" max="7669" customWidth="1" width="11.5703125"/>
    <col min="7670" max="7670" customWidth="1" width="11.5703125"/>
    <col min="7671" max="7671" customWidth="1" width="11.5703125"/>
    <col min="7672" max="7672" customWidth="1" width="11.5703125"/>
    <col min="7673" max="7673" customWidth="1" width="11.5703125"/>
    <col min="7674" max="7674" customWidth="1" width="11.5703125"/>
    <col min="7675" max="7675" customWidth="1" width="11.5703125"/>
    <col min="7676" max="7676" customWidth="1" width="11.5703125"/>
    <col min="7677" max="7677" customWidth="1" width="11.5703125"/>
    <col min="7678" max="7678" customWidth="1" width="11.5703125"/>
    <col min="7679" max="7679" customWidth="1" width="11.5703125"/>
    <col min="7680" max="7680" customWidth="1" width="11.5703125"/>
    <col min="7681" max="7681" customWidth="1" width="11.5703125"/>
    <col min="7682" max="7682" customWidth="1" width="11.5703125"/>
    <col min="7683" max="7683" customWidth="1" width="11.5703125"/>
    <col min="7684" max="7684" customWidth="1" width="11.5703125"/>
    <col min="7685" max="7685" customWidth="1" width="11.5703125"/>
    <col min="7686" max="7686" customWidth="1" width="11.5703125"/>
    <col min="7687" max="7687" customWidth="1" width="11.5703125"/>
    <col min="7688" max="7688" customWidth="1" width="11.5703125"/>
    <col min="7689" max="7689" customWidth="1" width="11.5703125"/>
    <col min="7690" max="7690" customWidth="1" width="11.5703125"/>
    <col min="7691" max="7691" customWidth="1" width="11.5703125"/>
    <col min="7692" max="7692" customWidth="1" width="11.5703125"/>
    <col min="7693" max="7693" customWidth="1" width="11.5703125"/>
    <col min="7694" max="7694" customWidth="1" width="11.5703125"/>
    <col min="7695" max="7695" customWidth="1" width="11.5703125"/>
    <col min="7696" max="7696" customWidth="1" width="11.5703125"/>
    <col min="7697" max="7697" customWidth="1" width="11.5703125"/>
    <col min="7698" max="7698" customWidth="1" width="11.5703125"/>
    <col min="7699" max="7699" customWidth="1" width="11.5703125"/>
    <col min="7700" max="7700" customWidth="1" width="11.5703125"/>
    <col min="7701" max="7701" customWidth="1" width="11.5703125"/>
    <col min="7702" max="7702" customWidth="1" width="11.5703125"/>
    <col min="7703" max="7703" customWidth="1" width="11.5703125"/>
    <col min="7704" max="7704" customWidth="1" width="11.5703125"/>
    <col min="7705" max="7705" customWidth="1" width="11.5703125"/>
    <col min="7706" max="7706" customWidth="1" width="11.5703125"/>
    <col min="7707" max="7707" customWidth="1" width="11.5703125"/>
    <col min="7708" max="7708" customWidth="1" width="11.5703125"/>
    <col min="7709" max="7709" customWidth="1" width="11.5703125"/>
    <col min="7710" max="7710" customWidth="1" width="11.5703125"/>
    <col min="7711" max="7711" customWidth="1" width="11.5703125"/>
    <col min="7712" max="7712" customWidth="1" width="11.5703125"/>
    <col min="7713" max="7713" customWidth="1" width="11.5703125"/>
    <col min="7714" max="7714" customWidth="1" width="11.5703125"/>
    <col min="7715" max="7715" customWidth="1" width="11.5703125"/>
    <col min="7716" max="7716" customWidth="1" width="11.5703125"/>
    <col min="7717" max="7717" customWidth="1" width="11.5703125"/>
    <col min="7718" max="7718" customWidth="1" width="11.5703125"/>
    <col min="7719" max="7719" customWidth="1" width="11.5703125"/>
    <col min="7720" max="7720" customWidth="1" width="11.5703125"/>
    <col min="7721" max="7721" customWidth="1" width="11.5703125"/>
    <col min="7722" max="7722" customWidth="1" width="11.5703125"/>
    <col min="7723" max="7723" customWidth="1" width="11.5703125"/>
    <col min="7724" max="7724" customWidth="1" width="11.5703125"/>
    <col min="7725" max="7725" customWidth="1" width="11.5703125"/>
    <col min="7726" max="7726" customWidth="1" width="11.5703125"/>
    <col min="7727" max="7727" customWidth="1" width="11.5703125"/>
    <col min="7728" max="7728" customWidth="1" width="11.5703125"/>
    <col min="7729" max="7729" customWidth="1" width="11.5703125"/>
    <col min="7730" max="7730" customWidth="1" width="11.5703125"/>
    <col min="7731" max="7731" customWidth="1" width="11.5703125"/>
    <col min="7732" max="7732" customWidth="1" width="11.5703125"/>
    <col min="7733" max="7733" customWidth="1" width="11.5703125"/>
    <col min="7734" max="7734" customWidth="1" width="11.5703125"/>
    <col min="7735" max="7735" customWidth="1" width="11.5703125"/>
    <col min="7736" max="7736" customWidth="1" width="11.5703125"/>
    <col min="7737" max="7737" customWidth="1" width="11.5703125"/>
    <col min="7738" max="7738" customWidth="1" width="11.5703125"/>
    <col min="7739" max="7739" customWidth="1" width="11.5703125"/>
    <col min="7740" max="7740" customWidth="1" width="11.5703125"/>
    <col min="7741" max="7741" customWidth="1" width="11.5703125"/>
    <col min="7742" max="7742" customWidth="1" width="11.5703125"/>
    <col min="7743" max="7743" customWidth="1" width="11.5703125"/>
    <col min="7744" max="7744" customWidth="1" width="11.5703125"/>
    <col min="7745" max="7745" customWidth="1" width="11.5703125"/>
    <col min="7746" max="7746" customWidth="1" width="11.5703125"/>
    <col min="7747" max="7747" customWidth="1" width="11.5703125"/>
    <col min="7748" max="7748" customWidth="1" width="11.5703125"/>
    <col min="7749" max="7749" customWidth="1" width="11.5703125"/>
    <col min="7750" max="7750" customWidth="1" width="11.5703125"/>
    <col min="7751" max="7751" customWidth="1" width="11.5703125"/>
    <col min="7752" max="7752" customWidth="1" width="11.5703125"/>
    <col min="7753" max="7753" customWidth="1" width="11.5703125"/>
    <col min="7754" max="7754" customWidth="1" width="11.5703125"/>
    <col min="7755" max="7755" customWidth="1" width="11.5703125"/>
    <col min="7756" max="7756" customWidth="1" width="11.5703125"/>
    <col min="7757" max="7757" customWidth="1" width="11.5703125"/>
    <col min="7758" max="7758" customWidth="1" width="11.5703125"/>
    <col min="7759" max="7759" customWidth="1" width="11.5703125"/>
    <col min="7760" max="7760" customWidth="1" width="11.5703125"/>
    <col min="7761" max="7761" customWidth="1" width="11.5703125"/>
    <col min="7762" max="7762" customWidth="1" width="11.5703125"/>
    <col min="7763" max="7763" customWidth="1" width="11.5703125"/>
    <col min="7764" max="7764" customWidth="1" width="11.5703125"/>
    <col min="7765" max="7765" customWidth="1" width="11.5703125"/>
    <col min="7766" max="7766" customWidth="1" width="11.5703125"/>
    <col min="7767" max="7767" customWidth="1" width="11.5703125"/>
    <col min="7768" max="7768" customWidth="1" width="11.5703125"/>
    <col min="7769" max="7769" customWidth="1" width="11.5703125"/>
    <col min="7770" max="7770" customWidth="1" width="11.5703125"/>
    <col min="7771" max="7771" customWidth="1" width="11.5703125"/>
    <col min="7772" max="7772" customWidth="1" width="11.5703125"/>
    <col min="7773" max="7773" customWidth="1" width="11.5703125"/>
    <col min="7774" max="7774" customWidth="1" width="11.5703125"/>
    <col min="7775" max="7775" customWidth="1" width="11.5703125"/>
    <col min="7776" max="7776" customWidth="1" width="11.5703125"/>
    <col min="7777" max="7777" customWidth="1" width="11.5703125"/>
    <col min="7778" max="7778" customWidth="1" width="11.5703125"/>
    <col min="7779" max="7779" customWidth="1" width="11.5703125"/>
    <col min="7780" max="7780" customWidth="1" width="11.5703125"/>
    <col min="7781" max="7781" customWidth="1" width="11.5703125"/>
    <col min="7782" max="7782" customWidth="1" width="11.5703125"/>
    <col min="7783" max="7783" customWidth="1" width="11.5703125"/>
    <col min="7784" max="7784" customWidth="1" width="11.5703125"/>
    <col min="7785" max="7785" customWidth="1" width="11.5703125"/>
    <col min="7786" max="7786" customWidth="1" width="11.5703125"/>
    <col min="7787" max="7787" customWidth="1" width="11.5703125"/>
    <col min="7788" max="7788" customWidth="1" width="11.5703125"/>
    <col min="7789" max="7789" customWidth="1" width="11.5703125"/>
    <col min="7790" max="7790" customWidth="1" width="11.5703125"/>
    <col min="7791" max="7791" customWidth="1" width="11.5703125"/>
    <col min="7792" max="7792" customWidth="1" width="11.5703125"/>
    <col min="7793" max="7793" customWidth="1" width="11.5703125"/>
    <col min="7794" max="7794" customWidth="1" width="11.5703125"/>
    <col min="7795" max="7795" customWidth="1" width="11.5703125"/>
    <col min="7796" max="7796" customWidth="1" width="11.5703125"/>
    <col min="7797" max="7797" customWidth="1" width="11.5703125"/>
    <col min="7798" max="7798" customWidth="1" width="11.5703125"/>
    <col min="7799" max="7799" customWidth="1" width="11.5703125"/>
    <col min="7800" max="7800" customWidth="1" width="11.5703125"/>
    <col min="7801" max="7801" customWidth="1" width="11.5703125"/>
    <col min="7802" max="7802" customWidth="1" width="11.5703125"/>
    <col min="7803" max="7803" customWidth="1" width="11.5703125"/>
    <col min="7804" max="7804" customWidth="1" width="11.5703125"/>
    <col min="7805" max="7805" customWidth="1" width="11.5703125"/>
    <col min="7806" max="7806" customWidth="1" width="11.5703125"/>
    <col min="7807" max="7807" customWidth="1" width="11.5703125"/>
    <col min="7808" max="7808" customWidth="1" width="11.5703125"/>
    <col min="7809" max="7809" customWidth="1" width="11.5703125"/>
    <col min="7810" max="7810" customWidth="1" width="11.5703125"/>
    <col min="7811" max="7811" customWidth="1" width="11.5703125"/>
    <col min="7812" max="7812" customWidth="1" width="11.5703125"/>
    <col min="7813" max="7813" customWidth="1" width="11.5703125"/>
    <col min="7814" max="7814" customWidth="1" width="11.5703125"/>
    <col min="7815" max="7815" customWidth="1" width="11.5703125"/>
    <col min="7816" max="7816" customWidth="1" width="11.5703125"/>
    <col min="7817" max="7817" customWidth="1" width="11.5703125"/>
    <col min="7818" max="7818" customWidth="1" width="11.5703125"/>
    <col min="7819" max="7819" customWidth="1" width="11.5703125"/>
    <col min="7820" max="7820" customWidth="1" width="11.5703125"/>
    <col min="7821" max="7821" customWidth="1" width="11.5703125"/>
    <col min="7822" max="7822" customWidth="1" width="11.5703125"/>
    <col min="7823" max="7823" customWidth="1" width="11.5703125"/>
    <col min="7824" max="7824" customWidth="1" width="11.5703125"/>
    <col min="7825" max="7825" customWidth="1" width="11.5703125"/>
    <col min="7826" max="7826" customWidth="1" width="11.5703125"/>
    <col min="7827" max="7827" customWidth="1" width="11.5703125"/>
    <col min="7828" max="7828" customWidth="1" width="11.5703125"/>
    <col min="7829" max="7829" customWidth="1" width="11.5703125"/>
    <col min="7830" max="7830" customWidth="1" width="11.5703125"/>
    <col min="7831" max="7831" customWidth="1" width="11.5703125"/>
    <col min="7832" max="7832" customWidth="1" width="11.5703125"/>
    <col min="7833" max="7833" customWidth="1" width="11.5703125"/>
    <col min="7834" max="7834" customWidth="1" width="11.5703125"/>
    <col min="7835" max="7835" customWidth="1" width="11.5703125"/>
    <col min="7836" max="7836" customWidth="1" width="11.5703125"/>
    <col min="7837" max="7837" customWidth="1" width="11.5703125"/>
    <col min="7838" max="7838" customWidth="1" width="11.5703125"/>
    <col min="7839" max="7839" customWidth="1" width="11.5703125"/>
    <col min="7840" max="7840" customWidth="1" width="11.5703125"/>
    <col min="7841" max="7841" customWidth="1" width="11.5703125"/>
    <col min="7842" max="7842" customWidth="1" width="11.5703125"/>
    <col min="7843" max="7843" customWidth="1" width="11.5703125"/>
    <col min="7844" max="7844" customWidth="1" width="11.5703125"/>
    <col min="7845" max="7845" customWidth="1" width="11.5703125"/>
    <col min="7846" max="7846" customWidth="1" width="11.5703125"/>
    <col min="7847" max="7847" customWidth="1" width="11.5703125"/>
    <col min="7848" max="7848" customWidth="1" width="11.5703125"/>
    <col min="7849" max="7849" customWidth="1" width="11.5703125"/>
    <col min="7850" max="7850" customWidth="1" width="11.5703125"/>
    <col min="7851" max="7851" customWidth="1" width="11.5703125"/>
    <col min="7852" max="7852" customWidth="1" width="11.5703125"/>
    <col min="7853" max="7853" customWidth="1" width="11.5703125"/>
    <col min="7854" max="7854" customWidth="1" width="11.5703125"/>
    <col min="7855" max="7855" customWidth="1" width="11.5703125"/>
    <col min="7856" max="7856" customWidth="1" width="11.5703125"/>
    <col min="7857" max="7857" customWidth="1" width="11.5703125"/>
    <col min="7858" max="7858" customWidth="1" width="11.5703125"/>
    <col min="7859" max="7859" customWidth="1" width="11.5703125"/>
    <col min="7860" max="7860" customWidth="1" width="11.5703125"/>
    <col min="7861" max="7861" customWidth="1" width="11.5703125"/>
    <col min="7862" max="7862" customWidth="1" width="11.5703125"/>
    <col min="7863" max="7863" customWidth="1" width="11.5703125"/>
    <col min="7864" max="7864" customWidth="1" width="11.5703125"/>
    <col min="7865" max="7865" customWidth="1" width="11.5703125"/>
    <col min="7866" max="7866" customWidth="1" width="11.5703125"/>
    <col min="7867" max="7867" customWidth="1" width="11.5703125"/>
    <col min="7868" max="7868" customWidth="1" width="11.5703125"/>
    <col min="7869" max="7869" customWidth="1" width="11.5703125"/>
    <col min="7870" max="7870" customWidth="1" width="11.5703125"/>
    <col min="7871" max="7871" customWidth="1" width="11.5703125"/>
    <col min="7872" max="7872" customWidth="1" width="11.5703125"/>
    <col min="7873" max="7873" customWidth="1" width="11.5703125"/>
    <col min="7874" max="7874" customWidth="1" width="11.5703125"/>
    <col min="7875" max="7875" customWidth="1" width="11.5703125"/>
    <col min="7876" max="7876" customWidth="1" width="11.5703125"/>
    <col min="7877" max="7877" customWidth="1" width="11.5703125"/>
    <col min="7878" max="7878" customWidth="1" width="11.5703125"/>
    <col min="7879" max="7879" customWidth="1" width="11.5703125"/>
    <col min="7880" max="7880" customWidth="1" width="11.5703125"/>
    <col min="7881" max="7881" customWidth="1" width="11.5703125"/>
    <col min="7882" max="7882" customWidth="1" width="11.5703125"/>
    <col min="7883" max="7883" customWidth="1" width="11.5703125"/>
    <col min="7884" max="7884" customWidth="1" width="11.5703125"/>
    <col min="7885" max="7885" customWidth="1" width="11.5703125"/>
    <col min="7886" max="7886" customWidth="1" width="11.5703125"/>
    <col min="7887" max="7887" customWidth="1" width="11.5703125"/>
    <col min="7888" max="7888" customWidth="1" width="11.5703125"/>
    <col min="7889" max="7889" customWidth="1" width="11.5703125"/>
    <col min="7890" max="7890" customWidth="1" width="11.5703125"/>
    <col min="7891" max="7891" customWidth="1" width="11.5703125"/>
    <col min="7892" max="7892" customWidth="1" width="11.5703125"/>
    <col min="7893" max="7893" customWidth="1" width="11.5703125"/>
    <col min="7894" max="7894" customWidth="1" width="11.5703125"/>
    <col min="7895" max="7895" customWidth="1" width="11.5703125"/>
    <col min="7896" max="7896" customWidth="1" width="11.5703125"/>
    <col min="7897" max="7897" customWidth="1" width="11.5703125"/>
    <col min="7898" max="7898" customWidth="1" width="11.5703125"/>
    <col min="7899" max="7899" customWidth="1" width="11.5703125"/>
    <col min="7900" max="7900" customWidth="1" width="11.5703125"/>
    <col min="7901" max="7901" customWidth="1" width="11.5703125"/>
    <col min="7902" max="7902" customWidth="1" width="11.5703125"/>
    <col min="7903" max="7903" customWidth="1" width="11.5703125"/>
    <col min="7904" max="7904" customWidth="1" width="11.5703125"/>
    <col min="7905" max="7905" customWidth="1" width="11.5703125"/>
    <col min="7906" max="7906" customWidth="1" width="11.5703125"/>
    <col min="7907" max="7907" customWidth="1" width="11.5703125"/>
    <col min="7908" max="7908" customWidth="1" width="11.5703125"/>
    <col min="7909" max="7909" customWidth="1" width="11.5703125"/>
    <col min="7910" max="7910" customWidth="1" width="11.5703125"/>
    <col min="7911" max="7911" customWidth="1" width="11.5703125"/>
    <col min="7912" max="7912" customWidth="1" width="11.5703125"/>
    <col min="7913" max="7913" customWidth="1" width="11.5703125"/>
    <col min="7914" max="7914" customWidth="1" width="11.5703125"/>
    <col min="7915" max="7915" customWidth="1" width="11.5703125"/>
    <col min="7916" max="7916" customWidth="1" width="11.5703125"/>
    <col min="7917" max="7917" customWidth="1" width="11.5703125"/>
    <col min="7918" max="7918" customWidth="1" width="11.5703125"/>
    <col min="7919" max="7919" customWidth="1" width="11.5703125"/>
    <col min="7920" max="7920" customWidth="1" width="11.5703125"/>
    <col min="7921" max="7921" customWidth="1" width="11.5703125"/>
    <col min="7922" max="7922" customWidth="1" width="11.5703125"/>
    <col min="7923" max="7923" customWidth="1" width="11.5703125"/>
    <col min="7924" max="7924" customWidth="1" width="11.5703125"/>
    <col min="7925" max="7925" customWidth="1" width="11.5703125"/>
    <col min="7926" max="7926" customWidth="1" width="11.5703125"/>
    <col min="7927" max="7927" customWidth="1" width="11.5703125"/>
    <col min="7928" max="7928" customWidth="1" width="11.5703125"/>
    <col min="7929" max="7929" customWidth="1" width="11.5703125"/>
    <col min="7930" max="7930" customWidth="1" width="11.5703125"/>
    <col min="7931" max="7931" customWidth="1" width="11.5703125"/>
    <col min="7932" max="7932" customWidth="1" width="11.5703125"/>
    <col min="7933" max="7933" customWidth="1" width="11.5703125"/>
    <col min="7934" max="7934" customWidth="1" width="11.5703125"/>
    <col min="7935" max="7935" customWidth="1" width="11.5703125"/>
    <col min="7936" max="7936" customWidth="1" width="11.5703125"/>
    <col min="7937" max="7937" customWidth="1" width="11.5703125"/>
    <col min="7938" max="7938" customWidth="1" width="11.5703125"/>
    <col min="7939" max="7939" customWidth="1" width="11.5703125"/>
    <col min="7940" max="7940" customWidth="1" width="11.5703125"/>
    <col min="7941" max="7941" customWidth="1" width="11.5703125"/>
    <col min="7942" max="7942" customWidth="1" width="11.5703125"/>
    <col min="7943" max="7943" customWidth="1" width="11.5703125"/>
    <col min="7944" max="7944" customWidth="1" width="11.5703125"/>
    <col min="7945" max="7945" customWidth="1" width="11.5703125"/>
    <col min="7946" max="7946" customWidth="1" width="11.5703125"/>
    <col min="7947" max="7947" customWidth="1" width="11.5703125"/>
    <col min="7948" max="7948" customWidth="1" width="11.5703125"/>
    <col min="7949" max="7949" customWidth="1" width="11.5703125"/>
    <col min="7950" max="7950" customWidth="1" width="11.5703125"/>
    <col min="7951" max="7951" customWidth="1" width="11.5703125"/>
    <col min="7952" max="7952" customWidth="1" width="11.5703125"/>
    <col min="7953" max="7953" customWidth="1" width="11.5703125"/>
    <col min="7954" max="7954" customWidth="1" width="11.5703125"/>
    <col min="7955" max="7955" customWidth="1" width="11.5703125"/>
    <col min="7956" max="7956" customWidth="1" width="11.5703125"/>
    <col min="7957" max="7957" customWidth="1" width="11.5703125"/>
    <col min="7958" max="7958" customWidth="1" width="11.5703125"/>
    <col min="7959" max="7959" customWidth="1" width="11.5703125"/>
    <col min="7960" max="7960" customWidth="1" width="11.5703125"/>
    <col min="7961" max="7961" customWidth="1" width="11.5703125"/>
    <col min="7962" max="7962" customWidth="1" width="11.5703125"/>
    <col min="7963" max="7963" customWidth="1" width="11.5703125"/>
    <col min="7964" max="7964" customWidth="1" width="11.5703125"/>
    <col min="7965" max="7965" customWidth="1" width="11.5703125"/>
    <col min="7966" max="7966" customWidth="1" width="11.5703125"/>
    <col min="7967" max="7967" customWidth="1" width="11.5703125"/>
    <col min="7968" max="7968" customWidth="1" width="11.5703125"/>
    <col min="7969" max="7969" customWidth="1" width="11.5703125"/>
    <col min="7970" max="7970" customWidth="1" width="11.5703125"/>
    <col min="7971" max="7971" customWidth="1" width="11.5703125"/>
    <col min="7972" max="7972" customWidth="1" width="11.5703125"/>
    <col min="7973" max="7973" customWidth="1" width="11.5703125"/>
    <col min="7974" max="7974" customWidth="1" width="11.5703125"/>
    <col min="7975" max="7975" customWidth="1" width="11.5703125"/>
    <col min="7976" max="7976" customWidth="1" width="11.5703125"/>
    <col min="7977" max="7977" customWidth="1" width="11.5703125"/>
    <col min="7978" max="7978" customWidth="1" width="11.5703125"/>
    <col min="7979" max="7979" customWidth="1" width="11.5703125"/>
    <col min="7980" max="7980" customWidth="1" width="11.5703125"/>
    <col min="7981" max="7981" customWidth="1" width="11.5703125"/>
    <col min="7982" max="7982" customWidth="1" width="11.5703125"/>
    <col min="7983" max="7983" customWidth="1" width="11.5703125"/>
    <col min="7984" max="7984" customWidth="1" width="11.5703125"/>
    <col min="7985" max="7985" customWidth="1" width="11.5703125"/>
    <col min="7986" max="7986" customWidth="1" width="11.5703125"/>
    <col min="7987" max="7987" customWidth="1" width="11.5703125"/>
    <col min="7988" max="7988" customWidth="1" width="11.5703125"/>
    <col min="7989" max="7989" customWidth="1" width="11.5703125"/>
    <col min="7990" max="7990" customWidth="1" width="11.5703125"/>
    <col min="7991" max="7991" customWidth="1" width="11.5703125"/>
    <col min="7992" max="7992" customWidth="1" width="11.5703125"/>
    <col min="7993" max="7993" customWidth="1" width="11.5703125"/>
    <col min="7994" max="7994" customWidth="1" width="11.5703125"/>
    <col min="7995" max="7995" customWidth="1" width="11.5703125"/>
    <col min="7996" max="7996" customWidth="1" width="11.5703125"/>
    <col min="7997" max="7997" customWidth="1" width="11.5703125"/>
    <col min="7998" max="7998" customWidth="1" width="11.5703125"/>
    <col min="7999" max="7999" customWidth="1" width="11.5703125"/>
    <col min="8000" max="8000" customWidth="1" width="11.5703125"/>
    <col min="8001" max="8001" customWidth="1" width="11.5703125"/>
    <col min="8002" max="8002" customWidth="1" width="11.5703125"/>
    <col min="8003" max="8003" customWidth="1" width="11.5703125"/>
    <col min="8004" max="8004" customWidth="1" width="11.5703125"/>
    <col min="8005" max="8005" customWidth="1" width="11.5703125"/>
    <col min="8006" max="8006" customWidth="1" width="11.5703125"/>
    <col min="8007" max="8007" customWidth="1" width="11.5703125"/>
    <col min="8008" max="8008" customWidth="1" width="11.5703125"/>
    <col min="8009" max="8009" customWidth="1" width="11.5703125"/>
    <col min="8010" max="8010" customWidth="1" width="11.5703125"/>
    <col min="8011" max="8011" customWidth="1" width="11.5703125"/>
    <col min="8012" max="8012" customWidth="1" width="11.5703125"/>
    <col min="8013" max="8013" customWidth="1" width="11.5703125"/>
    <col min="8014" max="8014" customWidth="1" width="11.5703125"/>
    <col min="8015" max="8015" customWidth="1" width="11.5703125"/>
    <col min="8016" max="8016" customWidth="1" width="11.5703125"/>
    <col min="8017" max="8017" customWidth="1" width="11.5703125"/>
    <col min="8018" max="8018" customWidth="1" width="11.5703125"/>
    <col min="8019" max="8019" customWidth="1" width="11.5703125"/>
    <col min="8020" max="8020" customWidth="1" width="11.5703125"/>
    <col min="8021" max="8021" customWidth="1" width="11.5703125"/>
    <col min="8022" max="8022" customWidth="1" width="11.5703125"/>
    <col min="8023" max="8023" customWidth="1" width="11.5703125"/>
    <col min="8024" max="8024" customWidth="1" width="11.5703125"/>
    <col min="8025" max="8025" customWidth="1" width="11.5703125"/>
    <col min="8026" max="8026" customWidth="1" width="11.5703125"/>
    <col min="8027" max="8027" customWidth="1" width="11.5703125"/>
    <col min="8028" max="8028" customWidth="1" width="11.5703125"/>
    <col min="8029" max="8029" customWidth="1" width="11.5703125"/>
    <col min="8030" max="8030" customWidth="1" width="11.5703125"/>
    <col min="8031" max="8031" customWidth="1" width="11.5703125"/>
    <col min="8032" max="8032" customWidth="1" width="11.5703125"/>
    <col min="8033" max="8033" customWidth="1" width="11.5703125"/>
    <col min="8034" max="8034" customWidth="1" width="11.5703125"/>
    <col min="8035" max="8035" customWidth="1" width="11.5703125"/>
    <col min="8036" max="8036" customWidth="1" width="11.5703125"/>
    <col min="8037" max="8037" customWidth="1" width="11.5703125"/>
    <col min="8038" max="8038" customWidth="1" width="11.5703125"/>
    <col min="8039" max="8039" customWidth="1" width="11.5703125"/>
    <col min="8040" max="8040" customWidth="1" width="11.5703125"/>
    <col min="8041" max="8041" customWidth="1" width="11.5703125"/>
    <col min="8042" max="8042" customWidth="1" width="11.5703125"/>
    <col min="8043" max="8043" customWidth="1" width="11.5703125"/>
    <col min="8044" max="8044" customWidth="1" width="11.5703125"/>
    <col min="8045" max="8045" customWidth="1" width="11.5703125"/>
    <col min="8046" max="8046" customWidth="1" width="11.5703125"/>
    <col min="8047" max="8047" customWidth="1" width="11.5703125"/>
    <col min="8048" max="8048" customWidth="1" width="11.5703125"/>
    <col min="8049" max="8049" customWidth="1" width="11.5703125"/>
    <col min="8050" max="8050" customWidth="1" width="11.5703125"/>
    <col min="8051" max="8051" customWidth="1" width="11.5703125"/>
    <col min="8052" max="8052" customWidth="1" width="11.5703125"/>
    <col min="8053" max="8053" customWidth="1" width="11.5703125"/>
    <col min="8054" max="8054" customWidth="1" width="11.5703125"/>
    <col min="8055" max="8055" customWidth="1" width="11.5703125"/>
    <col min="8056" max="8056" customWidth="1" width="11.5703125"/>
    <col min="8057" max="8057" customWidth="1" width="11.5703125"/>
    <col min="8058" max="8058" customWidth="1" width="11.5703125"/>
    <col min="8059" max="8059" customWidth="1" width="11.5703125"/>
    <col min="8060" max="8060" customWidth="1" width="11.5703125"/>
    <col min="8061" max="8061" customWidth="1" width="11.5703125"/>
    <col min="8062" max="8062" customWidth="1" width="11.5703125"/>
    <col min="8063" max="8063" customWidth="1" width="11.5703125"/>
    <col min="8064" max="8064" customWidth="1" width="11.5703125"/>
    <col min="8065" max="8065" customWidth="1" width="11.5703125"/>
    <col min="8066" max="8066" customWidth="1" width="11.5703125"/>
    <col min="8067" max="8067" customWidth="1" width="11.5703125"/>
    <col min="8068" max="8068" customWidth="1" width="11.5703125"/>
    <col min="8069" max="8069" customWidth="1" width="11.5703125"/>
    <col min="8070" max="8070" customWidth="1" width="11.5703125"/>
    <col min="8071" max="8071" customWidth="1" width="11.5703125"/>
    <col min="8072" max="8072" customWidth="1" width="11.5703125"/>
    <col min="8073" max="8073" customWidth="1" width="11.5703125"/>
    <col min="8074" max="8074" customWidth="1" width="11.5703125"/>
    <col min="8075" max="8075" customWidth="1" width="11.5703125"/>
    <col min="8076" max="8076" customWidth="1" width="11.5703125"/>
    <col min="8077" max="8077" customWidth="1" width="11.5703125"/>
    <col min="8078" max="8078" customWidth="1" width="11.5703125"/>
    <col min="8079" max="8079" customWidth="1" width="11.5703125"/>
    <col min="8080" max="8080" customWidth="1" width="11.5703125"/>
    <col min="8081" max="8081" customWidth="1" width="11.5703125"/>
    <col min="8082" max="8082" customWidth="1" width="11.5703125"/>
    <col min="8083" max="8083" customWidth="1" width="11.5703125"/>
    <col min="8084" max="8084" customWidth="1" width="11.5703125"/>
    <col min="8085" max="8085" customWidth="1" width="11.5703125"/>
    <col min="8086" max="8086" customWidth="1" width="11.5703125"/>
    <col min="8087" max="8087" customWidth="1" width="11.5703125"/>
    <col min="8088" max="8088" customWidth="1" width="11.5703125"/>
    <col min="8089" max="8089" customWidth="1" width="11.5703125"/>
    <col min="8090" max="8090" customWidth="1" width="11.5703125"/>
    <col min="8091" max="8091" customWidth="1" width="11.5703125"/>
    <col min="8092" max="8092" customWidth="1" width="11.5703125"/>
    <col min="8093" max="8093" customWidth="1" width="11.5703125"/>
    <col min="8094" max="8094" customWidth="1" width="11.5703125"/>
    <col min="8095" max="8095" customWidth="1" width="11.5703125"/>
    <col min="8096" max="8096" customWidth="1" width="11.5703125"/>
    <col min="8097" max="8097" customWidth="1" width="11.5703125"/>
    <col min="8098" max="8098" customWidth="1" width="11.5703125"/>
    <col min="8099" max="8099" customWidth="1" width="11.5703125"/>
    <col min="8100" max="8100" customWidth="1" width="11.5703125"/>
    <col min="8101" max="8101" customWidth="1" width="11.5703125"/>
    <col min="8102" max="8102" customWidth="1" width="11.5703125"/>
    <col min="8103" max="8103" customWidth="1" width="11.5703125"/>
    <col min="8104" max="8104" customWidth="1" width="11.5703125"/>
    <col min="8105" max="8105" customWidth="1" width="11.5703125"/>
    <col min="8106" max="8106" customWidth="1" width="11.5703125"/>
    <col min="8107" max="8107" customWidth="1" width="11.5703125"/>
    <col min="8108" max="8108" customWidth="1" width="11.5703125"/>
    <col min="8109" max="8109" customWidth="1" width="11.5703125"/>
    <col min="8110" max="8110" customWidth="1" width="11.5703125"/>
    <col min="8111" max="8111" customWidth="1" width="11.5703125"/>
    <col min="8112" max="8112" customWidth="1" width="11.5703125"/>
    <col min="8113" max="8113" customWidth="1" width="11.5703125"/>
    <col min="8114" max="8114" customWidth="1" width="11.5703125"/>
    <col min="8115" max="8115" customWidth="1" width="11.5703125"/>
    <col min="8116" max="8116" customWidth="1" width="11.5703125"/>
    <col min="8117" max="8117" customWidth="1" width="11.5703125"/>
    <col min="8118" max="8118" customWidth="1" width="11.5703125"/>
    <col min="8119" max="8119" customWidth="1" width="11.5703125"/>
    <col min="8120" max="8120" customWidth="1" width="11.5703125"/>
    <col min="8121" max="8121" customWidth="1" width="11.5703125"/>
    <col min="8122" max="8122" customWidth="1" width="11.5703125"/>
    <col min="8123" max="8123" customWidth="1" width="11.5703125"/>
    <col min="8124" max="8124" customWidth="1" width="11.5703125"/>
    <col min="8125" max="8125" customWidth="1" width="11.5703125"/>
    <col min="8126" max="8126" customWidth="1" width="11.5703125"/>
    <col min="8127" max="8127" customWidth="1" width="11.5703125"/>
    <col min="8128" max="8128" customWidth="1" width="11.5703125"/>
    <col min="8129" max="8129" customWidth="1" width="11.5703125"/>
    <col min="8130" max="8130" customWidth="1" width="11.5703125"/>
    <col min="8131" max="8131" customWidth="1" width="11.5703125"/>
    <col min="8132" max="8132" customWidth="1" width="11.5703125"/>
    <col min="8133" max="8133" customWidth="1" width="11.5703125"/>
    <col min="8134" max="8134" customWidth="1" width="11.5703125"/>
    <col min="8135" max="8135" customWidth="1" width="11.5703125"/>
    <col min="8136" max="8136" customWidth="1" width="11.5703125"/>
    <col min="8137" max="8137" customWidth="1" width="11.5703125"/>
    <col min="8138" max="8138" customWidth="1" width="11.5703125"/>
    <col min="8139" max="8139" customWidth="1" width="11.5703125"/>
    <col min="8140" max="8140" customWidth="1" width="11.5703125"/>
    <col min="8141" max="8141" customWidth="1" width="11.5703125"/>
    <col min="8142" max="8142" customWidth="1" width="11.5703125"/>
    <col min="8143" max="8143" customWidth="1" width="11.5703125"/>
    <col min="8144" max="8144" customWidth="1" width="11.5703125"/>
    <col min="8145" max="8145" customWidth="1" width="11.5703125"/>
    <col min="8146" max="8146" customWidth="1" width="11.5703125"/>
    <col min="8147" max="8147" customWidth="1" width="11.5703125"/>
    <col min="8148" max="8148" customWidth="1" width="11.5703125"/>
    <col min="8149" max="8149" customWidth="1" width="11.5703125"/>
    <col min="8150" max="8150" customWidth="1" width="11.5703125"/>
    <col min="8151" max="8151" customWidth="1" width="11.5703125"/>
    <col min="8152" max="8152" customWidth="1" width="11.5703125"/>
    <col min="8153" max="8153" customWidth="1" width="11.5703125"/>
    <col min="8154" max="8154" customWidth="1" width="11.5703125"/>
    <col min="8155" max="8155" customWidth="1" width="11.5703125"/>
    <col min="8156" max="8156" customWidth="1" width="11.5703125"/>
    <col min="8157" max="8157" customWidth="1" width="11.5703125"/>
    <col min="8158" max="8158" customWidth="1" width="11.5703125"/>
    <col min="8159" max="8159" customWidth="1" width="11.5703125"/>
    <col min="8160" max="8160" customWidth="1" width="11.5703125"/>
    <col min="8161" max="8161" customWidth="1" width="11.5703125"/>
    <col min="8162" max="8162" customWidth="1" width="11.5703125"/>
    <col min="8163" max="8163" customWidth="1" width="11.5703125"/>
    <col min="8164" max="8164" customWidth="1" width="11.5703125"/>
    <col min="8165" max="8165" customWidth="1" width="11.5703125"/>
    <col min="8166" max="8166" customWidth="1" width="11.5703125"/>
    <col min="8167" max="8167" customWidth="1" width="11.5703125"/>
    <col min="8168" max="8168" customWidth="1" width="11.5703125"/>
    <col min="8169" max="8169" customWidth="1" width="11.5703125"/>
    <col min="8170" max="8170" customWidth="1" width="11.5703125"/>
    <col min="8171" max="8171" customWidth="1" width="11.5703125"/>
    <col min="8172" max="8172" customWidth="1" width="11.5703125"/>
    <col min="8173" max="8173" customWidth="1" width="11.5703125"/>
    <col min="8174" max="8174" customWidth="1" width="11.5703125"/>
    <col min="8175" max="8175" customWidth="1" width="11.5703125"/>
    <col min="8176" max="8176" customWidth="1" width="11.5703125"/>
    <col min="8177" max="8177" customWidth="1" width="11.5703125"/>
    <col min="8178" max="8178" customWidth="1" width="11.5703125"/>
    <col min="8179" max="8179" customWidth="1" width="11.5703125"/>
    <col min="8180" max="8180" customWidth="1" width="11.5703125"/>
    <col min="8181" max="8181" customWidth="1" width="11.5703125"/>
    <col min="8182" max="8182" customWidth="1" width="11.5703125"/>
    <col min="8183" max="8183" customWidth="1" width="11.5703125"/>
    <col min="8184" max="8184" customWidth="1" width="11.5703125"/>
    <col min="8185" max="8185" customWidth="1" width="11.5703125"/>
    <col min="8186" max="8186" customWidth="1" width="11.5703125"/>
    <col min="8187" max="8187" customWidth="1" width="11.5703125"/>
    <col min="8188" max="8188" customWidth="1" width="11.5703125"/>
    <col min="8189" max="8189" customWidth="1" width="11.5703125"/>
    <col min="8190" max="8190" customWidth="1" width="11.5703125"/>
    <col min="8191" max="8191" customWidth="1" width="11.5703125"/>
    <col min="8192" max="8192" customWidth="1" width="11.5703125"/>
    <col min="8193" max="8193" customWidth="1" width="11.5703125"/>
    <col min="8194" max="8194" customWidth="1" width="11.5703125"/>
    <col min="8195" max="8195" customWidth="1" width="11.5703125"/>
    <col min="8196" max="8196" customWidth="1" width="11.5703125"/>
    <col min="8197" max="8197" customWidth="1" width="11.5703125"/>
    <col min="8198" max="8198" customWidth="1" width="11.5703125"/>
    <col min="8199" max="8199" customWidth="1" width="11.5703125"/>
    <col min="8200" max="8200" customWidth="1" width="11.5703125"/>
    <col min="8201" max="8201" customWidth="1" width="11.5703125"/>
    <col min="8202" max="8202" customWidth="1" width="11.5703125"/>
    <col min="8203" max="8203" customWidth="1" width="11.5703125"/>
    <col min="8204" max="8204" customWidth="1" width="11.5703125"/>
    <col min="8205" max="8205" customWidth="1" width="11.5703125"/>
    <col min="8206" max="8206" customWidth="1" width="11.5703125"/>
    <col min="8207" max="8207" customWidth="1" width="11.5703125"/>
    <col min="8208" max="8208" customWidth="1" width="11.5703125"/>
    <col min="8209" max="8209" customWidth="1" width="11.5703125"/>
    <col min="8210" max="8210" customWidth="1" width="11.5703125"/>
    <col min="8211" max="8211" customWidth="1" width="11.5703125"/>
    <col min="8212" max="8212" customWidth="1" width="11.5703125"/>
    <col min="8213" max="8213" customWidth="1" width="11.5703125"/>
    <col min="8214" max="8214" customWidth="1" width="11.5703125"/>
    <col min="8215" max="8215" customWidth="1" width="11.5703125"/>
    <col min="8216" max="8216" customWidth="1" width="11.5703125"/>
    <col min="8217" max="8217" customWidth="1" width="11.5703125"/>
    <col min="8218" max="8218" customWidth="1" width="11.5703125"/>
    <col min="8219" max="8219" customWidth="1" width="11.5703125"/>
    <col min="8220" max="8220" customWidth="1" width="11.5703125"/>
    <col min="8221" max="8221" customWidth="1" width="11.5703125"/>
    <col min="8222" max="8222" customWidth="1" width="11.5703125"/>
    <col min="8223" max="8223" customWidth="1" width="11.5703125"/>
    <col min="8224" max="8224" customWidth="1" width="11.5703125"/>
    <col min="8225" max="8225" customWidth="1" width="11.5703125"/>
    <col min="8226" max="8226" customWidth="1" width="11.5703125"/>
    <col min="8227" max="8227" customWidth="1" width="11.5703125"/>
    <col min="8228" max="8228" customWidth="1" width="11.5703125"/>
    <col min="8229" max="8229" customWidth="1" width="11.5703125"/>
    <col min="8230" max="8230" customWidth="1" width="11.5703125"/>
    <col min="8231" max="8231" customWidth="1" width="11.5703125"/>
    <col min="8232" max="8232" customWidth="1" width="11.5703125"/>
    <col min="8233" max="8233" customWidth="1" width="11.5703125"/>
    <col min="8234" max="8234" customWidth="1" width="11.5703125"/>
    <col min="8235" max="8235" customWidth="1" width="11.5703125"/>
    <col min="8236" max="8236" customWidth="1" width="11.5703125"/>
    <col min="8237" max="8237" customWidth="1" width="11.5703125"/>
    <col min="8238" max="8238" customWidth="1" width="11.5703125"/>
    <col min="8239" max="8239" customWidth="1" width="11.5703125"/>
    <col min="8240" max="8240" customWidth="1" width="11.5703125"/>
    <col min="8241" max="8241" customWidth="1" width="11.5703125"/>
    <col min="8242" max="8242" customWidth="1" width="11.5703125"/>
    <col min="8243" max="8243" customWidth="1" width="11.5703125"/>
    <col min="8244" max="8244" customWidth="1" width="11.5703125"/>
    <col min="8245" max="8245" customWidth="1" width="11.5703125"/>
    <col min="8246" max="8246" customWidth="1" width="11.5703125"/>
    <col min="8247" max="8247" customWidth="1" width="11.5703125"/>
    <col min="8248" max="8248" customWidth="1" width="11.5703125"/>
    <col min="8249" max="8249" customWidth="1" width="11.5703125"/>
    <col min="8250" max="8250" customWidth="1" width="11.5703125"/>
    <col min="8251" max="8251" customWidth="1" width="11.5703125"/>
    <col min="8252" max="8252" customWidth="1" width="11.5703125"/>
    <col min="8253" max="8253" customWidth="1" width="11.5703125"/>
    <col min="8254" max="8254" customWidth="1" width="11.5703125"/>
    <col min="8255" max="8255" customWidth="1" width="11.5703125"/>
    <col min="8256" max="8256" customWidth="1" width="11.5703125"/>
    <col min="8257" max="8257" customWidth="1" width="11.5703125"/>
    <col min="8258" max="8258" customWidth="1" width="11.5703125"/>
    <col min="8259" max="8259" customWidth="1" width="11.5703125"/>
    <col min="8260" max="8260" customWidth="1" width="11.5703125"/>
    <col min="8261" max="8261" customWidth="1" width="11.5703125"/>
    <col min="8262" max="8262" customWidth="1" width="11.5703125"/>
    <col min="8263" max="8263" customWidth="1" width="11.5703125"/>
    <col min="8264" max="8264" customWidth="1" width="11.5703125"/>
    <col min="8265" max="8265" customWidth="1" width="11.5703125"/>
    <col min="8266" max="8266" customWidth="1" width="11.5703125"/>
    <col min="8267" max="8267" customWidth="1" width="11.5703125"/>
    <col min="8268" max="8268" customWidth="1" width="11.5703125"/>
    <col min="8269" max="8269" customWidth="1" width="11.5703125"/>
    <col min="8270" max="8270" customWidth="1" width="11.5703125"/>
    <col min="8271" max="8271" customWidth="1" width="11.5703125"/>
    <col min="8272" max="8272" customWidth="1" width="11.5703125"/>
    <col min="8273" max="8273" customWidth="1" width="11.5703125"/>
    <col min="8274" max="8274" customWidth="1" width="11.5703125"/>
    <col min="8275" max="8275" customWidth="1" width="11.5703125"/>
    <col min="8276" max="8276" customWidth="1" width="11.5703125"/>
    <col min="8277" max="8277" customWidth="1" width="11.5703125"/>
    <col min="8278" max="8278" customWidth="1" width="11.5703125"/>
    <col min="8279" max="8279" customWidth="1" width="11.5703125"/>
    <col min="8280" max="8280" customWidth="1" width="11.5703125"/>
    <col min="8281" max="8281" customWidth="1" width="11.5703125"/>
    <col min="8282" max="8282" customWidth="1" width="11.5703125"/>
    <col min="8283" max="8283" customWidth="1" width="11.5703125"/>
    <col min="8284" max="8284" customWidth="1" width="11.5703125"/>
    <col min="8285" max="8285" customWidth="1" width="11.5703125"/>
    <col min="8286" max="8286" customWidth="1" width="11.5703125"/>
    <col min="8287" max="8287" customWidth="1" width="11.5703125"/>
    <col min="8288" max="8288" customWidth="1" width="11.5703125"/>
    <col min="8289" max="8289" customWidth="1" width="11.5703125"/>
    <col min="8290" max="8290" customWidth="1" width="11.5703125"/>
    <col min="8291" max="8291" customWidth="1" width="11.5703125"/>
    <col min="8292" max="8292" customWidth="1" width="11.5703125"/>
    <col min="8293" max="8293" customWidth="1" width="11.5703125"/>
    <col min="8294" max="8294" customWidth="1" width="11.5703125"/>
    <col min="8295" max="8295" customWidth="1" width="11.5703125"/>
    <col min="8296" max="8296" customWidth="1" width="11.5703125"/>
    <col min="8297" max="8297" customWidth="1" width="11.5703125"/>
    <col min="8298" max="8298" customWidth="1" width="11.5703125"/>
    <col min="8299" max="8299" customWidth="1" width="11.5703125"/>
    <col min="8300" max="8300" customWidth="1" width="11.5703125"/>
    <col min="8301" max="8301" customWidth="1" width="11.5703125"/>
    <col min="8302" max="8302" customWidth="1" width="11.5703125"/>
    <col min="8303" max="8303" customWidth="1" width="11.5703125"/>
    <col min="8304" max="8304" customWidth="1" width="11.5703125"/>
    <col min="8305" max="8305" customWidth="1" width="11.5703125"/>
    <col min="8306" max="8306" customWidth="1" width="11.5703125"/>
    <col min="8307" max="8307" customWidth="1" width="11.5703125"/>
    <col min="8308" max="8308" customWidth="1" width="11.5703125"/>
    <col min="8309" max="8309" customWidth="1" width="11.5703125"/>
    <col min="8310" max="8310" customWidth="1" width="11.5703125"/>
    <col min="8311" max="8311" customWidth="1" width="11.5703125"/>
    <col min="8312" max="8312" customWidth="1" width="11.5703125"/>
    <col min="8313" max="8313" customWidth="1" width="11.5703125"/>
    <col min="8314" max="8314" customWidth="1" width="11.5703125"/>
    <col min="8315" max="8315" customWidth="1" width="11.5703125"/>
    <col min="8316" max="8316" customWidth="1" width="11.5703125"/>
    <col min="8317" max="8317" customWidth="1" width="11.5703125"/>
    <col min="8318" max="8318" customWidth="1" width="11.5703125"/>
    <col min="8319" max="8319" customWidth="1" width="11.5703125"/>
    <col min="8320" max="8320" customWidth="1" width="11.5703125"/>
    <col min="8321" max="8321" customWidth="1" width="11.5703125"/>
    <col min="8322" max="8322" customWidth="1" width="11.5703125"/>
    <col min="8323" max="8323" customWidth="1" width="11.5703125"/>
    <col min="8324" max="8324" customWidth="1" width="11.5703125"/>
    <col min="8325" max="8325" customWidth="1" width="11.5703125"/>
    <col min="8326" max="8326" customWidth="1" width="11.5703125"/>
    <col min="8327" max="8327" customWidth="1" width="11.5703125"/>
    <col min="8328" max="8328" customWidth="1" width="11.5703125"/>
    <col min="8329" max="8329" customWidth="1" width="11.5703125"/>
    <col min="8330" max="8330" customWidth="1" width="11.5703125"/>
    <col min="8331" max="8331" customWidth="1" width="11.5703125"/>
    <col min="8332" max="8332" customWidth="1" width="11.5703125"/>
    <col min="8333" max="8333" customWidth="1" width="11.5703125"/>
    <col min="8334" max="8334" customWidth="1" width="11.5703125"/>
    <col min="8335" max="8335" customWidth="1" width="11.5703125"/>
    <col min="8336" max="8336" customWidth="1" width="11.5703125"/>
    <col min="8337" max="8337" customWidth="1" width="11.5703125"/>
    <col min="8338" max="8338" customWidth="1" width="11.5703125"/>
    <col min="8339" max="8339" customWidth="1" width="11.5703125"/>
    <col min="8340" max="8340" customWidth="1" width="11.5703125"/>
    <col min="8341" max="8341" customWidth="1" width="11.5703125"/>
    <col min="8342" max="8342" customWidth="1" width="11.5703125"/>
    <col min="8343" max="8343" customWidth="1" width="11.5703125"/>
    <col min="8344" max="8344" customWidth="1" width="11.5703125"/>
    <col min="8345" max="8345" customWidth="1" width="11.5703125"/>
    <col min="8346" max="8346" customWidth="1" width="11.5703125"/>
    <col min="8347" max="8347" customWidth="1" width="11.5703125"/>
    <col min="8348" max="8348" customWidth="1" width="11.5703125"/>
    <col min="8349" max="8349" customWidth="1" width="11.5703125"/>
    <col min="8350" max="8350" customWidth="1" width="11.5703125"/>
    <col min="8351" max="8351" customWidth="1" width="11.5703125"/>
    <col min="8352" max="8352" customWidth="1" width="11.5703125"/>
    <col min="8353" max="8353" customWidth="1" width="11.5703125"/>
    <col min="8354" max="8354" customWidth="1" width="11.5703125"/>
    <col min="8355" max="8355" customWidth="1" width="11.5703125"/>
    <col min="8356" max="8356" customWidth="1" width="11.5703125"/>
    <col min="8357" max="8357" customWidth="1" width="11.5703125"/>
    <col min="8358" max="8358" customWidth="1" width="11.5703125"/>
    <col min="8359" max="8359" customWidth="1" width="11.5703125"/>
    <col min="8360" max="8360" customWidth="1" width="11.5703125"/>
    <col min="8361" max="8361" customWidth="1" width="11.5703125"/>
    <col min="8362" max="8362" customWidth="1" width="11.5703125"/>
    <col min="8363" max="8363" customWidth="1" width="11.5703125"/>
    <col min="8364" max="8364" customWidth="1" width="11.5703125"/>
    <col min="8365" max="8365" customWidth="1" width="11.5703125"/>
    <col min="8366" max="8366" customWidth="1" width="11.5703125"/>
    <col min="8367" max="8367" customWidth="1" width="11.5703125"/>
    <col min="8368" max="8368" customWidth="1" width="11.5703125"/>
    <col min="8369" max="8369" customWidth="1" width="11.5703125"/>
    <col min="8370" max="8370" customWidth="1" width="11.5703125"/>
    <col min="8371" max="8371" customWidth="1" width="11.5703125"/>
    <col min="8372" max="8372" customWidth="1" width="11.5703125"/>
    <col min="8373" max="8373" customWidth="1" width="11.5703125"/>
    <col min="8374" max="8374" customWidth="1" width="11.5703125"/>
    <col min="8375" max="8375" customWidth="1" width="11.5703125"/>
    <col min="8376" max="8376" customWidth="1" width="11.5703125"/>
    <col min="8377" max="8377" customWidth="1" width="11.5703125"/>
    <col min="8378" max="8378" customWidth="1" width="11.5703125"/>
    <col min="8379" max="8379" customWidth="1" width="11.5703125"/>
    <col min="8380" max="8380" customWidth="1" width="11.5703125"/>
    <col min="8381" max="8381" customWidth="1" width="11.5703125"/>
    <col min="8382" max="8382" customWidth="1" width="11.5703125"/>
    <col min="8383" max="8383" customWidth="1" width="11.5703125"/>
    <col min="8384" max="8384" customWidth="1" width="11.5703125"/>
    <col min="8385" max="8385" customWidth="1" width="11.5703125"/>
    <col min="8386" max="8386" customWidth="1" width="11.5703125"/>
    <col min="8387" max="8387" customWidth="1" width="11.5703125"/>
    <col min="8388" max="8388" customWidth="1" width="11.5703125"/>
    <col min="8389" max="8389" customWidth="1" width="11.5703125"/>
    <col min="8390" max="8390" customWidth="1" width="11.5703125"/>
    <col min="8391" max="8391" customWidth="1" width="11.5703125"/>
    <col min="8392" max="8392" customWidth="1" width="11.5703125"/>
    <col min="8393" max="8393" customWidth="1" width="11.5703125"/>
    <col min="8394" max="8394" customWidth="1" width="11.5703125"/>
    <col min="8395" max="8395" customWidth="1" width="11.5703125"/>
    <col min="8396" max="8396" customWidth="1" width="11.5703125"/>
    <col min="8397" max="8397" customWidth="1" width="11.5703125"/>
    <col min="8398" max="8398" customWidth="1" width="11.5703125"/>
    <col min="8399" max="8399" customWidth="1" width="11.5703125"/>
    <col min="8400" max="8400" customWidth="1" width="11.5703125"/>
    <col min="8401" max="8401" customWidth="1" width="11.5703125"/>
    <col min="8402" max="8402" customWidth="1" width="11.5703125"/>
    <col min="8403" max="8403" customWidth="1" width="11.5703125"/>
    <col min="8404" max="8404" customWidth="1" width="11.5703125"/>
    <col min="8405" max="8405" customWidth="1" width="11.5703125"/>
    <col min="8406" max="8406" customWidth="1" width="11.5703125"/>
    <col min="8407" max="8407" customWidth="1" width="11.5703125"/>
    <col min="8408" max="8408" customWidth="1" width="11.5703125"/>
    <col min="8409" max="8409" customWidth="1" width="11.5703125"/>
    <col min="8410" max="8410" customWidth="1" width="11.5703125"/>
    <col min="8411" max="8411" customWidth="1" width="11.5703125"/>
    <col min="8412" max="8412" customWidth="1" width="11.5703125"/>
    <col min="8413" max="8413" customWidth="1" width="11.5703125"/>
    <col min="8414" max="8414" customWidth="1" width="11.5703125"/>
    <col min="8415" max="8415" customWidth="1" width="11.5703125"/>
    <col min="8416" max="8416" customWidth="1" width="11.5703125"/>
    <col min="8417" max="8417" customWidth="1" width="11.5703125"/>
    <col min="8418" max="8418" customWidth="1" width="11.5703125"/>
    <col min="8419" max="8419" customWidth="1" width="11.5703125"/>
    <col min="8420" max="8420" customWidth="1" width="11.5703125"/>
    <col min="8421" max="8421" customWidth="1" width="11.5703125"/>
    <col min="8422" max="8422" customWidth="1" width="11.5703125"/>
    <col min="8423" max="8423" customWidth="1" width="11.5703125"/>
    <col min="8424" max="8424" customWidth="1" width="11.5703125"/>
    <col min="8425" max="8425" customWidth="1" width="11.5703125"/>
    <col min="8426" max="8426" customWidth="1" width="11.5703125"/>
    <col min="8427" max="8427" customWidth="1" width="11.5703125"/>
    <col min="8428" max="8428" customWidth="1" width="11.5703125"/>
    <col min="8429" max="8429" customWidth="1" width="11.5703125"/>
    <col min="8430" max="8430" customWidth="1" width="11.5703125"/>
    <col min="8431" max="8431" customWidth="1" width="11.5703125"/>
    <col min="8432" max="8432" customWidth="1" width="11.5703125"/>
    <col min="8433" max="8433" customWidth="1" width="11.5703125"/>
    <col min="8434" max="8434" customWidth="1" width="11.5703125"/>
    <col min="8435" max="8435" customWidth="1" width="11.5703125"/>
    <col min="8436" max="8436" customWidth="1" width="11.5703125"/>
    <col min="8437" max="8437" customWidth="1" width="11.5703125"/>
    <col min="8438" max="8438" customWidth="1" width="11.5703125"/>
    <col min="8439" max="8439" customWidth="1" width="11.5703125"/>
    <col min="8440" max="8440" customWidth="1" width="11.5703125"/>
    <col min="8441" max="8441" customWidth="1" width="11.5703125"/>
    <col min="8442" max="8442" customWidth="1" width="11.5703125"/>
    <col min="8443" max="8443" customWidth="1" width="11.5703125"/>
    <col min="8444" max="8444" customWidth="1" width="11.5703125"/>
    <col min="8445" max="8445" customWidth="1" width="11.5703125"/>
    <col min="8446" max="8446" customWidth="1" width="11.5703125"/>
    <col min="8447" max="8447" customWidth="1" width="11.5703125"/>
    <col min="8448" max="8448" customWidth="1" width="11.5703125"/>
    <col min="8449" max="8449" customWidth="1" width="11.5703125"/>
    <col min="8450" max="8450" customWidth="1" width="11.5703125"/>
    <col min="8451" max="8451" customWidth="1" width="11.5703125"/>
    <col min="8452" max="8452" customWidth="1" width="11.5703125"/>
    <col min="8453" max="8453" customWidth="1" width="11.5703125"/>
    <col min="8454" max="8454" customWidth="1" width="11.5703125"/>
    <col min="8455" max="8455" customWidth="1" width="11.5703125"/>
    <col min="8456" max="8456" customWidth="1" width="11.5703125"/>
    <col min="8457" max="8457" customWidth="1" width="11.5703125"/>
    <col min="8458" max="8458" customWidth="1" width="11.5703125"/>
    <col min="8459" max="8459" customWidth="1" width="11.5703125"/>
    <col min="8460" max="8460" customWidth="1" width="11.5703125"/>
    <col min="8461" max="8461" customWidth="1" width="11.5703125"/>
    <col min="8462" max="8462" customWidth="1" width="11.5703125"/>
    <col min="8463" max="8463" customWidth="1" width="11.5703125"/>
    <col min="8464" max="8464" customWidth="1" width="11.5703125"/>
    <col min="8465" max="8465" customWidth="1" width="11.5703125"/>
    <col min="8466" max="8466" customWidth="1" width="11.5703125"/>
    <col min="8467" max="8467" customWidth="1" width="11.5703125"/>
    <col min="8468" max="8468" customWidth="1" width="11.5703125"/>
    <col min="8469" max="8469" customWidth="1" width="11.5703125"/>
    <col min="8470" max="8470" customWidth="1" width="11.5703125"/>
    <col min="8471" max="8471" customWidth="1" width="11.5703125"/>
    <col min="8472" max="8472" customWidth="1" width="11.5703125"/>
    <col min="8473" max="8473" customWidth="1" width="11.5703125"/>
    <col min="8474" max="8474" customWidth="1" width="11.5703125"/>
    <col min="8475" max="8475" customWidth="1" width="11.5703125"/>
    <col min="8476" max="8476" customWidth="1" width="11.5703125"/>
    <col min="8477" max="8477" customWidth="1" width="11.5703125"/>
    <col min="8478" max="8478" customWidth="1" width="11.5703125"/>
    <col min="8479" max="8479" customWidth="1" width="11.5703125"/>
    <col min="8480" max="8480" customWidth="1" width="11.5703125"/>
    <col min="8481" max="8481" customWidth="1" width="11.5703125"/>
    <col min="8482" max="8482" customWidth="1" width="11.5703125"/>
    <col min="8483" max="8483" customWidth="1" width="11.5703125"/>
    <col min="8484" max="8484" customWidth="1" width="11.5703125"/>
    <col min="8485" max="8485" customWidth="1" width="11.5703125"/>
    <col min="8486" max="8486" customWidth="1" width="11.5703125"/>
    <col min="8487" max="8487" customWidth="1" width="11.5703125"/>
    <col min="8488" max="8488" customWidth="1" width="11.5703125"/>
    <col min="8489" max="8489" customWidth="1" width="11.5703125"/>
    <col min="8490" max="8490" customWidth="1" width="11.5703125"/>
    <col min="8491" max="8491" customWidth="1" width="11.5703125"/>
    <col min="8492" max="8492" customWidth="1" width="11.5703125"/>
    <col min="8493" max="8493" customWidth="1" width="11.5703125"/>
    <col min="8494" max="8494" customWidth="1" width="11.5703125"/>
    <col min="8495" max="8495" customWidth="1" width="11.5703125"/>
    <col min="8496" max="8496" customWidth="1" width="11.5703125"/>
    <col min="8497" max="8497" customWidth="1" width="11.5703125"/>
    <col min="8498" max="8498" customWidth="1" width="11.5703125"/>
    <col min="8499" max="8499" customWidth="1" width="11.5703125"/>
    <col min="8500" max="8500" customWidth="1" width="11.5703125"/>
    <col min="8501" max="8501" customWidth="1" width="11.5703125"/>
    <col min="8502" max="8502" customWidth="1" width="11.5703125"/>
    <col min="8503" max="8503" customWidth="1" width="11.5703125"/>
    <col min="8504" max="8504" customWidth="1" width="11.5703125"/>
    <col min="8505" max="8505" customWidth="1" width="11.5703125"/>
    <col min="8506" max="8506" customWidth="1" width="11.5703125"/>
    <col min="8507" max="8507" customWidth="1" width="11.5703125"/>
    <col min="8508" max="8508" customWidth="1" width="11.5703125"/>
    <col min="8509" max="8509" customWidth="1" width="11.5703125"/>
    <col min="8510" max="8510" customWidth="1" width="11.5703125"/>
    <col min="8511" max="8511" customWidth="1" width="11.5703125"/>
    <col min="8512" max="8512" customWidth="1" width="11.5703125"/>
    <col min="8513" max="8513" customWidth="1" width="11.5703125"/>
    <col min="8514" max="8514" customWidth="1" width="11.5703125"/>
    <col min="8515" max="8515" customWidth="1" width="11.5703125"/>
    <col min="8516" max="8516" customWidth="1" width="11.5703125"/>
    <col min="8517" max="8517" customWidth="1" width="11.5703125"/>
    <col min="8518" max="8518" customWidth="1" width="11.5703125"/>
    <col min="8519" max="8519" customWidth="1" width="11.5703125"/>
    <col min="8520" max="8520" customWidth="1" width="11.5703125"/>
    <col min="8521" max="8521" customWidth="1" width="11.5703125"/>
    <col min="8522" max="8522" customWidth="1" width="11.5703125"/>
    <col min="8523" max="8523" customWidth="1" width="11.5703125"/>
    <col min="8524" max="8524" customWidth="1" width="11.5703125"/>
    <col min="8525" max="8525" customWidth="1" width="11.5703125"/>
    <col min="8526" max="8526" customWidth="1" width="11.5703125"/>
    <col min="8527" max="8527" customWidth="1" width="11.5703125"/>
    <col min="8528" max="8528" customWidth="1" width="11.5703125"/>
    <col min="8529" max="8529" customWidth="1" width="11.5703125"/>
    <col min="8530" max="8530" customWidth="1" width="11.5703125"/>
    <col min="8531" max="8531" customWidth="1" width="11.5703125"/>
    <col min="8532" max="8532" customWidth="1" width="11.5703125"/>
    <col min="8533" max="8533" customWidth="1" width="11.5703125"/>
    <col min="8534" max="8534" customWidth="1" width="11.5703125"/>
    <col min="8535" max="8535" customWidth="1" width="11.5703125"/>
    <col min="8536" max="8536" customWidth="1" width="11.5703125"/>
    <col min="8537" max="8537" customWidth="1" width="11.5703125"/>
    <col min="8538" max="8538" customWidth="1" width="11.5703125"/>
    <col min="8539" max="8539" customWidth="1" width="11.5703125"/>
    <col min="8540" max="8540" customWidth="1" width="11.5703125"/>
    <col min="8541" max="8541" customWidth="1" width="11.5703125"/>
    <col min="8542" max="8542" customWidth="1" width="11.5703125"/>
    <col min="8543" max="8543" customWidth="1" width="11.5703125"/>
    <col min="8544" max="8544" customWidth="1" width="11.5703125"/>
    <col min="8545" max="8545" customWidth="1" width="11.5703125"/>
    <col min="8546" max="8546" customWidth="1" width="11.5703125"/>
    <col min="8547" max="8547" customWidth="1" width="11.5703125"/>
    <col min="8548" max="8548" customWidth="1" width="11.5703125"/>
    <col min="8549" max="8549" customWidth="1" width="11.5703125"/>
    <col min="8550" max="8550" customWidth="1" width="11.5703125"/>
    <col min="8551" max="8551" customWidth="1" width="11.5703125"/>
    <col min="8552" max="8552" customWidth="1" width="11.5703125"/>
    <col min="8553" max="8553" customWidth="1" width="11.5703125"/>
    <col min="8554" max="8554" customWidth="1" width="11.5703125"/>
    <col min="8555" max="8555" customWidth="1" width="11.5703125"/>
    <col min="8556" max="8556" customWidth="1" width="11.5703125"/>
    <col min="8557" max="8557" customWidth="1" width="11.5703125"/>
    <col min="8558" max="8558" customWidth="1" width="11.5703125"/>
    <col min="8559" max="8559" customWidth="1" width="11.5703125"/>
    <col min="8560" max="8560" customWidth="1" width="11.5703125"/>
    <col min="8561" max="8561" customWidth="1" width="11.5703125"/>
    <col min="8562" max="8562" customWidth="1" width="11.5703125"/>
    <col min="8563" max="8563" customWidth="1" width="11.5703125"/>
    <col min="8564" max="8564" customWidth="1" width="11.5703125"/>
    <col min="8565" max="8565" customWidth="1" width="11.5703125"/>
    <col min="8566" max="8566" customWidth="1" width="11.5703125"/>
    <col min="8567" max="8567" customWidth="1" width="11.5703125"/>
    <col min="8568" max="8568" customWidth="1" width="11.5703125"/>
    <col min="8569" max="8569" customWidth="1" width="11.5703125"/>
    <col min="8570" max="8570" customWidth="1" width="11.5703125"/>
    <col min="8571" max="8571" customWidth="1" width="11.5703125"/>
    <col min="8572" max="8572" customWidth="1" width="11.5703125"/>
    <col min="8573" max="8573" customWidth="1" width="11.5703125"/>
    <col min="8574" max="8574" customWidth="1" width="11.5703125"/>
    <col min="8575" max="8575" customWidth="1" width="11.5703125"/>
    <col min="8576" max="8576" customWidth="1" width="11.5703125"/>
    <col min="8577" max="8577" customWidth="1" width="11.5703125"/>
    <col min="8578" max="8578" customWidth="1" width="11.5703125"/>
    <col min="8579" max="8579" customWidth="1" width="11.5703125"/>
    <col min="8580" max="8580" customWidth="1" width="11.5703125"/>
    <col min="8581" max="8581" customWidth="1" width="11.5703125"/>
    <col min="8582" max="8582" customWidth="1" width="11.5703125"/>
    <col min="8583" max="8583" customWidth="1" width="11.5703125"/>
    <col min="8584" max="8584" customWidth="1" width="11.5703125"/>
    <col min="8585" max="8585" customWidth="1" width="11.5703125"/>
    <col min="8586" max="8586" customWidth="1" width="11.5703125"/>
    <col min="8587" max="8587" customWidth="1" width="11.5703125"/>
    <col min="8588" max="8588" customWidth="1" width="11.5703125"/>
    <col min="8589" max="8589" customWidth="1" width="11.5703125"/>
    <col min="8590" max="8590" customWidth="1" width="11.5703125"/>
    <col min="8591" max="8591" customWidth="1" width="11.5703125"/>
    <col min="8592" max="8592" customWidth="1" width="11.5703125"/>
    <col min="8593" max="8593" customWidth="1" width="11.5703125"/>
    <col min="8594" max="8594" customWidth="1" width="11.5703125"/>
    <col min="8595" max="8595" customWidth="1" width="11.5703125"/>
    <col min="8596" max="8596" customWidth="1" width="11.5703125"/>
    <col min="8597" max="8597" customWidth="1" width="11.5703125"/>
    <col min="8598" max="8598" customWidth="1" width="11.5703125"/>
    <col min="8599" max="8599" customWidth="1" width="11.5703125"/>
    <col min="8600" max="8600" customWidth="1" width="11.5703125"/>
    <col min="8601" max="8601" customWidth="1" width="11.5703125"/>
    <col min="8602" max="8602" customWidth="1" width="11.5703125"/>
    <col min="8603" max="8603" customWidth="1" width="11.5703125"/>
    <col min="8604" max="8604" customWidth="1" width="11.5703125"/>
    <col min="8605" max="8605" customWidth="1" width="11.5703125"/>
    <col min="8606" max="8606" customWidth="1" width="11.5703125"/>
    <col min="8607" max="8607" customWidth="1" width="11.5703125"/>
    <col min="8608" max="8608" customWidth="1" width="11.5703125"/>
    <col min="8609" max="8609" customWidth="1" width="11.5703125"/>
    <col min="8610" max="8610" customWidth="1" width="11.5703125"/>
    <col min="8611" max="8611" customWidth="1" width="11.5703125"/>
    <col min="8612" max="8612" customWidth="1" width="11.5703125"/>
    <col min="8613" max="8613" customWidth="1" width="11.5703125"/>
    <col min="8614" max="8614" customWidth="1" width="11.5703125"/>
    <col min="8615" max="8615" customWidth="1" width="11.5703125"/>
    <col min="8616" max="8616" customWidth="1" width="11.5703125"/>
    <col min="8617" max="8617" customWidth="1" width="11.5703125"/>
    <col min="8618" max="8618" customWidth="1" width="11.5703125"/>
    <col min="8619" max="8619" customWidth="1" width="11.5703125"/>
    <col min="8620" max="8620" customWidth="1" width="11.5703125"/>
    <col min="8621" max="8621" customWidth="1" width="11.5703125"/>
    <col min="8622" max="8622" customWidth="1" width="11.5703125"/>
    <col min="8623" max="8623" customWidth="1" width="11.5703125"/>
    <col min="8624" max="8624" customWidth="1" width="11.5703125"/>
    <col min="8625" max="8625" customWidth="1" width="11.5703125"/>
    <col min="8626" max="8626" customWidth="1" width="11.5703125"/>
    <col min="8627" max="8627" customWidth="1" width="11.5703125"/>
    <col min="8628" max="8628" customWidth="1" width="11.5703125"/>
    <col min="8629" max="8629" customWidth="1" width="11.5703125"/>
    <col min="8630" max="8630" customWidth="1" width="11.5703125"/>
    <col min="8631" max="8631" customWidth="1" width="11.5703125"/>
    <col min="8632" max="8632" customWidth="1" width="11.5703125"/>
    <col min="8633" max="8633" customWidth="1" width="11.5703125"/>
    <col min="8634" max="8634" customWidth="1" width="11.5703125"/>
    <col min="8635" max="8635" customWidth="1" width="11.5703125"/>
    <col min="8636" max="8636" customWidth="1" width="11.5703125"/>
    <col min="8637" max="8637" customWidth="1" width="11.5703125"/>
    <col min="8638" max="8638" customWidth="1" width="11.5703125"/>
    <col min="8639" max="8639" customWidth="1" width="11.5703125"/>
    <col min="8640" max="8640" customWidth="1" width="11.5703125"/>
    <col min="8641" max="8641" customWidth="1" width="11.5703125"/>
    <col min="8642" max="8642" customWidth="1" width="11.5703125"/>
    <col min="8643" max="8643" customWidth="1" width="11.5703125"/>
    <col min="8644" max="8644" customWidth="1" width="11.5703125"/>
    <col min="8645" max="8645" customWidth="1" width="11.5703125"/>
    <col min="8646" max="8646" customWidth="1" width="11.5703125"/>
    <col min="8647" max="8647" customWidth="1" width="11.5703125"/>
    <col min="8648" max="8648" customWidth="1" width="11.5703125"/>
    <col min="8649" max="8649" customWidth="1" width="11.5703125"/>
    <col min="8650" max="8650" customWidth="1" width="11.5703125"/>
    <col min="8651" max="8651" customWidth="1" width="11.5703125"/>
    <col min="8652" max="8652" customWidth="1" width="11.5703125"/>
    <col min="8653" max="8653" customWidth="1" width="11.5703125"/>
    <col min="8654" max="8654" customWidth="1" width="11.5703125"/>
    <col min="8655" max="8655" customWidth="1" width="11.5703125"/>
    <col min="8656" max="8656" customWidth="1" width="11.5703125"/>
    <col min="8657" max="8657" customWidth="1" width="11.5703125"/>
    <col min="8658" max="8658" customWidth="1" width="11.5703125"/>
    <col min="8659" max="8659" customWidth="1" width="11.5703125"/>
    <col min="8660" max="8660" customWidth="1" width="11.5703125"/>
    <col min="8661" max="8661" customWidth="1" width="11.5703125"/>
    <col min="8662" max="8662" customWidth="1" width="11.5703125"/>
    <col min="8663" max="8663" customWidth="1" width="11.5703125"/>
    <col min="8664" max="8664" customWidth="1" width="11.5703125"/>
    <col min="8665" max="8665" customWidth="1" width="11.5703125"/>
    <col min="8666" max="8666" customWidth="1" width="11.5703125"/>
    <col min="8667" max="8667" customWidth="1" width="11.5703125"/>
    <col min="8668" max="8668" customWidth="1" width="11.5703125"/>
    <col min="8669" max="8669" customWidth="1" width="11.5703125"/>
    <col min="8670" max="8670" customWidth="1" width="11.5703125"/>
    <col min="8671" max="8671" customWidth="1" width="11.5703125"/>
    <col min="8672" max="8672" customWidth="1" width="11.5703125"/>
    <col min="8673" max="8673" customWidth="1" width="11.5703125"/>
    <col min="8674" max="8674" customWidth="1" width="11.5703125"/>
    <col min="8675" max="8675" customWidth="1" width="11.5703125"/>
    <col min="8676" max="8676" customWidth="1" width="11.5703125"/>
    <col min="8677" max="8677" customWidth="1" width="11.5703125"/>
    <col min="8678" max="8678" customWidth="1" width="11.5703125"/>
    <col min="8679" max="8679" customWidth="1" width="11.5703125"/>
    <col min="8680" max="8680" customWidth="1" width="11.5703125"/>
    <col min="8681" max="8681" customWidth="1" width="11.5703125"/>
    <col min="8682" max="8682" customWidth="1" width="11.5703125"/>
    <col min="8683" max="8683" customWidth="1" width="11.5703125"/>
    <col min="8684" max="8684" customWidth="1" width="11.5703125"/>
    <col min="8685" max="8685" customWidth="1" width="11.5703125"/>
    <col min="8686" max="8686" customWidth="1" width="11.5703125"/>
    <col min="8687" max="8687" customWidth="1" width="11.5703125"/>
    <col min="8688" max="8688" customWidth="1" width="11.5703125"/>
    <col min="8689" max="8689" customWidth="1" width="11.5703125"/>
    <col min="8690" max="8690" customWidth="1" width="11.5703125"/>
    <col min="8691" max="8691" customWidth="1" width="11.5703125"/>
    <col min="8692" max="8692" customWidth="1" width="11.5703125"/>
    <col min="8693" max="8693" customWidth="1" width="11.5703125"/>
    <col min="8694" max="8694" customWidth="1" width="11.5703125"/>
    <col min="8695" max="8695" customWidth="1" width="11.5703125"/>
    <col min="8696" max="8696" customWidth="1" width="11.5703125"/>
    <col min="8697" max="8697" customWidth="1" width="11.5703125"/>
    <col min="8698" max="8698" customWidth="1" width="11.5703125"/>
    <col min="8699" max="8699" customWidth="1" width="11.5703125"/>
    <col min="8700" max="8700" customWidth="1" width="11.5703125"/>
    <col min="8701" max="8701" customWidth="1" width="11.5703125"/>
    <col min="8702" max="8702" customWidth="1" width="11.5703125"/>
    <col min="8703" max="8703" customWidth="1" width="11.5703125"/>
    <col min="8704" max="8704" customWidth="1" width="11.5703125"/>
    <col min="8705" max="8705" customWidth="1" width="11.5703125"/>
    <col min="8706" max="8706" customWidth="1" width="11.5703125"/>
    <col min="8707" max="8707" customWidth="1" width="11.5703125"/>
    <col min="8708" max="8708" customWidth="1" width="11.5703125"/>
    <col min="8709" max="8709" customWidth="1" width="11.5703125"/>
    <col min="8710" max="8710" customWidth="1" width="11.5703125"/>
    <col min="8711" max="8711" customWidth="1" width="11.5703125"/>
    <col min="8712" max="8712" customWidth="1" width="11.5703125"/>
    <col min="8713" max="8713" customWidth="1" width="11.5703125"/>
    <col min="8714" max="8714" customWidth="1" width="11.5703125"/>
    <col min="8715" max="8715" customWidth="1" width="11.5703125"/>
    <col min="8716" max="8716" customWidth="1" width="11.5703125"/>
    <col min="8717" max="8717" customWidth="1" width="11.5703125"/>
    <col min="8718" max="8718" customWidth="1" width="11.5703125"/>
    <col min="8719" max="8719" customWidth="1" width="11.5703125"/>
    <col min="8720" max="8720" customWidth="1" width="11.5703125"/>
    <col min="8721" max="8721" customWidth="1" width="11.5703125"/>
    <col min="8722" max="8722" customWidth="1" width="11.5703125"/>
    <col min="8723" max="8723" customWidth="1" width="11.5703125"/>
    <col min="8724" max="8724" customWidth="1" width="11.5703125"/>
    <col min="8725" max="8725" customWidth="1" width="11.5703125"/>
    <col min="8726" max="8726" customWidth="1" width="11.5703125"/>
    <col min="8727" max="8727" customWidth="1" width="11.5703125"/>
    <col min="8728" max="8728" customWidth="1" width="11.5703125"/>
    <col min="8729" max="8729" customWidth="1" width="11.5703125"/>
    <col min="8730" max="8730" customWidth="1" width="11.5703125"/>
    <col min="8731" max="8731" customWidth="1" width="11.5703125"/>
    <col min="8732" max="8732" customWidth="1" width="11.5703125"/>
    <col min="8733" max="8733" customWidth="1" width="11.5703125"/>
    <col min="8734" max="8734" customWidth="1" width="11.5703125"/>
    <col min="8735" max="8735" customWidth="1" width="11.5703125"/>
    <col min="8736" max="8736" customWidth="1" width="11.5703125"/>
    <col min="8737" max="8737" customWidth="1" width="11.5703125"/>
    <col min="8738" max="8738" customWidth="1" width="11.5703125"/>
    <col min="8739" max="8739" customWidth="1" width="11.5703125"/>
    <col min="8740" max="8740" customWidth="1" width="11.5703125"/>
    <col min="8741" max="8741" customWidth="1" width="11.5703125"/>
    <col min="8742" max="8742" customWidth="1" width="11.5703125"/>
    <col min="8743" max="8743" customWidth="1" width="11.5703125"/>
    <col min="8744" max="8744" customWidth="1" width="11.5703125"/>
    <col min="8745" max="8745" customWidth="1" width="11.5703125"/>
    <col min="8746" max="8746" customWidth="1" width="11.5703125"/>
    <col min="8747" max="8747" customWidth="1" width="11.5703125"/>
    <col min="8748" max="8748" customWidth="1" width="11.5703125"/>
    <col min="8749" max="8749" customWidth="1" width="11.5703125"/>
    <col min="8750" max="8750" customWidth="1" width="11.5703125"/>
    <col min="8751" max="8751" customWidth="1" width="11.5703125"/>
    <col min="8752" max="8752" customWidth="1" width="11.5703125"/>
    <col min="8753" max="8753" customWidth="1" width="11.5703125"/>
    <col min="8754" max="8754" customWidth="1" width="11.5703125"/>
    <col min="8755" max="8755" customWidth="1" width="11.5703125"/>
    <col min="8756" max="8756" customWidth="1" width="11.5703125"/>
    <col min="8757" max="8757" customWidth="1" width="11.5703125"/>
    <col min="8758" max="8758" customWidth="1" width="11.5703125"/>
    <col min="8759" max="8759" customWidth="1" width="11.5703125"/>
    <col min="8760" max="8760" customWidth="1" width="11.5703125"/>
    <col min="8761" max="8761" customWidth="1" width="11.5703125"/>
    <col min="8762" max="8762" customWidth="1" width="11.5703125"/>
    <col min="8763" max="8763" customWidth="1" width="11.5703125"/>
    <col min="8764" max="8764" customWidth="1" width="11.5703125"/>
    <col min="8765" max="8765" customWidth="1" width="11.5703125"/>
    <col min="8766" max="8766" customWidth="1" width="11.5703125"/>
    <col min="8767" max="8767" customWidth="1" width="11.5703125"/>
    <col min="8768" max="8768" customWidth="1" width="11.5703125"/>
    <col min="8769" max="8769" customWidth="1" width="11.5703125"/>
    <col min="8770" max="8770" customWidth="1" width="11.5703125"/>
    <col min="8771" max="8771" customWidth="1" width="11.5703125"/>
    <col min="8772" max="8772" customWidth="1" width="11.5703125"/>
    <col min="8773" max="8773" customWidth="1" width="11.5703125"/>
    <col min="8774" max="8774" customWidth="1" width="11.5703125"/>
    <col min="8775" max="8775" customWidth="1" width="11.5703125"/>
    <col min="8776" max="8776" customWidth="1" width="11.5703125"/>
    <col min="8777" max="8777" customWidth="1" width="11.5703125"/>
    <col min="8778" max="8778" customWidth="1" width="11.5703125"/>
    <col min="8779" max="8779" customWidth="1" width="11.5703125"/>
    <col min="8780" max="8780" customWidth="1" width="11.5703125"/>
    <col min="8781" max="8781" customWidth="1" width="11.5703125"/>
    <col min="8782" max="8782" customWidth="1" width="11.5703125"/>
    <col min="8783" max="8783" customWidth="1" width="11.5703125"/>
    <col min="8784" max="8784" customWidth="1" width="11.5703125"/>
    <col min="8785" max="8785" customWidth="1" width="11.5703125"/>
    <col min="8786" max="8786" customWidth="1" width="11.5703125"/>
    <col min="8787" max="8787" customWidth="1" width="11.5703125"/>
    <col min="8788" max="8788" customWidth="1" width="11.5703125"/>
    <col min="8789" max="8789" customWidth="1" width="11.5703125"/>
    <col min="8790" max="8790" customWidth="1" width="11.5703125"/>
    <col min="8791" max="8791" customWidth="1" width="11.5703125"/>
    <col min="8792" max="8792" customWidth="1" width="11.5703125"/>
    <col min="8793" max="8793" customWidth="1" width="11.5703125"/>
    <col min="8794" max="8794" customWidth="1" width="11.5703125"/>
    <col min="8795" max="8795" customWidth="1" width="11.5703125"/>
    <col min="8796" max="8796" customWidth="1" width="11.5703125"/>
    <col min="8797" max="8797" customWidth="1" width="11.5703125"/>
    <col min="8798" max="8798" customWidth="1" width="11.5703125"/>
    <col min="8799" max="8799" customWidth="1" width="11.5703125"/>
    <col min="8800" max="8800" customWidth="1" width="11.5703125"/>
    <col min="8801" max="8801" customWidth="1" width="11.5703125"/>
    <col min="8802" max="8802" customWidth="1" width="11.5703125"/>
    <col min="8803" max="8803" customWidth="1" width="11.5703125"/>
    <col min="8804" max="8804" customWidth="1" width="11.5703125"/>
    <col min="8805" max="8805" customWidth="1" width="11.5703125"/>
    <col min="8806" max="8806" customWidth="1" width="11.5703125"/>
    <col min="8807" max="8807" customWidth="1" width="11.5703125"/>
    <col min="8808" max="8808" customWidth="1" width="11.5703125"/>
    <col min="8809" max="8809" customWidth="1" width="11.5703125"/>
    <col min="8810" max="8810" customWidth="1" width="11.5703125"/>
    <col min="8811" max="8811" customWidth="1" width="11.5703125"/>
    <col min="8812" max="8812" customWidth="1" width="11.5703125"/>
    <col min="8813" max="8813" customWidth="1" width="11.5703125"/>
    <col min="8814" max="8814" customWidth="1" width="11.5703125"/>
    <col min="8815" max="8815" customWidth="1" width="11.5703125"/>
    <col min="8816" max="8816" customWidth="1" width="11.5703125"/>
    <col min="8817" max="8817" customWidth="1" width="11.5703125"/>
    <col min="8818" max="8818" customWidth="1" width="11.5703125"/>
    <col min="8819" max="8819" customWidth="1" width="11.5703125"/>
    <col min="8820" max="8820" customWidth="1" width="11.5703125"/>
    <col min="8821" max="8821" customWidth="1" width="11.5703125"/>
    <col min="8822" max="8822" customWidth="1" width="11.5703125"/>
    <col min="8823" max="8823" customWidth="1" width="11.5703125"/>
    <col min="8824" max="8824" customWidth="1" width="11.5703125"/>
    <col min="8825" max="8825" customWidth="1" width="11.5703125"/>
    <col min="8826" max="8826" customWidth="1" width="11.5703125"/>
    <col min="8827" max="8827" customWidth="1" width="11.5703125"/>
    <col min="8828" max="8828" customWidth="1" width="11.5703125"/>
    <col min="8829" max="8829" customWidth="1" width="11.5703125"/>
    <col min="8830" max="8830" customWidth="1" width="11.5703125"/>
    <col min="8831" max="8831" customWidth="1" width="11.5703125"/>
    <col min="8832" max="8832" customWidth="1" width="11.5703125"/>
    <col min="8833" max="8833" customWidth="1" width="11.5703125"/>
    <col min="8834" max="8834" customWidth="1" width="11.5703125"/>
    <col min="8835" max="8835" customWidth="1" width="11.5703125"/>
    <col min="8836" max="8836" customWidth="1" width="11.5703125"/>
    <col min="8837" max="8837" customWidth="1" width="11.5703125"/>
    <col min="8838" max="8838" customWidth="1" width="11.5703125"/>
    <col min="8839" max="8839" customWidth="1" width="11.5703125"/>
    <col min="8840" max="8840" customWidth="1" width="11.5703125"/>
    <col min="8841" max="8841" customWidth="1" width="11.5703125"/>
    <col min="8842" max="8842" customWidth="1" width="11.5703125"/>
    <col min="8843" max="8843" customWidth="1" width="11.5703125"/>
    <col min="8844" max="8844" customWidth="1" width="11.5703125"/>
    <col min="8845" max="8845" customWidth="1" width="11.5703125"/>
    <col min="8846" max="8846" customWidth="1" width="11.5703125"/>
    <col min="8847" max="8847" customWidth="1" width="11.5703125"/>
    <col min="8848" max="8848" customWidth="1" width="11.5703125"/>
    <col min="8849" max="8849" customWidth="1" width="11.5703125"/>
    <col min="8850" max="8850" customWidth="1" width="11.5703125"/>
    <col min="8851" max="8851" customWidth="1" width="11.5703125"/>
    <col min="8852" max="8852" customWidth="1" width="11.5703125"/>
    <col min="8853" max="8853" customWidth="1" width="11.5703125"/>
    <col min="8854" max="8854" customWidth="1" width="11.5703125"/>
    <col min="8855" max="8855" customWidth="1" width="11.5703125"/>
    <col min="8856" max="8856" customWidth="1" width="11.5703125"/>
    <col min="8857" max="8857" customWidth="1" width="11.5703125"/>
    <col min="8858" max="8858" customWidth="1" width="11.5703125"/>
    <col min="8859" max="8859" customWidth="1" width="11.5703125"/>
    <col min="8860" max="8860" customWidth="1" width="11.5703125"/>
    <col min="8861" max="8861" customWidth="1" width="11.5703125"/>
    <col min="8862" max="8862" customWidth="1" width="11.5703125"/>
    <col min="8863" max="8863" customWidth="1" width="11.5703125"/>
    <col min="8864" max="8864" customWidth="1" width="11.5703125"/>
    <col min="8865" max="8865" customWidth="1" width="11.5703125"/>
    <col min="8866" max="8866" customWidth="1" width="11.5703125"/>
    <col min="8867" max="8867" customWidth="1" width="11.5703125"/>
    <col min="8868" max="8868" customWidth="1" width="11.5703125"/>
    <col min="8869" max="8869" customWidth="1" width="11.5703125"/>
    <col min="8870" max="8870" customWidth="1" width="11.5703125"/>
    <col min="8871" max="8871" customWidth="1" width="11.5703125"/>
    <col min="8872" max="8872" customWidth="1" width="11.5703125"/>
    <col min="8873" max="8873" customWidth="1" width="11.5703125"/>
    <col min="8874" max="8874" customWidth="1" width="11.5703125"/>
    <col min="8875" max="8875" customWidth="1" width="11.5703125"/>
    <col min="8876" max="8876" customWidth="1" width="11.5703125"/>
    <col min="8877" max="8877" customWidth="1" width="11.5703125"/>
    <col min="8878" max="8878" customWidth="1" width="11.5703125"/>
    <col min="8879" max="8879" customWidth="1" width="11.5703125"/>
    <col min="8880" max="8880" customWidth="1" width="11.5703125"/>
    <col min="8881" max="8881" customWidth="1" width="11.5703125"/>
    <col min="8882" max="8882" customWidth="1" width="11.5703125"/>
    <col min="8883" max="8883" customWidth="1" width="11.5703125"/>
    <col min="8884" max="8884" customWidth="1" width="11.5703125"/>
    <col min="8885" max="8885" customWidth="1" width="11.5703125"/>
    <col min="8886" max="8886" customWidth="1" width="11.5703125"/>
    <col min="8887" max="8887" customWidth="1" width="11.5703125"/>
    <col min="8888" max="8888" customWidth="1" width="11.5703125"/>
    <col min="8889" max="8889" customWidth="1" width="11.5703125"/>
    <col min="8890" max="8890" customWidth="1" width="11.5703125"/>
    <col min="8891" max="8891" customWidth="1" width="11.5703125"/>
    <col min="8892" max="8892" customWidth="1" width="11.5703125"/>
    <col min="8893" max="8893" customWidth="1" width="11.5703125"/>
    <col min="8894" max="8894" customWidth="1" width="11.5703125"/>
    <col min="8895" max="8895" customWidth="1" width="11.5703125"/>
    <col min="8896" max="8896" customWidth="1" width="11.5703125"/>
    <col min="8897" max="8897" customWidth="1" width="11.5703125"/>
    <col min="8898" max="8898" customWidth="1" width="11.5703125"/>
    <col min="8899" max="8899" customWidth="1" width="11.5703125"/>
    <col min="8900" max="8900" customWidth="1" width="11.5703125"/>
    <col min="8901" max="8901" customWidth="1" width="11.5703125"/>
    <col min="8902" max="8902" customWidth="1" width="11.5703125"/>
    <col min="8903" max="8903" customWidth="1" width="11.5703125"/>
    <col min="8904" max="8904" customWidth="1" width="11.5703125"/>
    <col min="8905" max="8905" customWidth="1" width="11.5703125"/>
    <col min="8906" max="8906" customWidth="1" width="11.5703125"/>
    <col min="8907" max="8907" customWidth="1" width="11.5703125"/>
    <col min="8908" max="8908" customWidth="1" width="11.5703125"/>
    <col min="8909" max="8909" customWidth="1" width="11.5703125"/>
    <col min="8910" max="8910" customWidth="1" width="11.5703125"/>
    <col min="8911" max="8911" customWidth="1" width="11.5703125"/>
    <col min="8912" max="8912" customWidth="1" width="11.5703125"/>
    <col min="8913" max="8913" customWidth="1" width="11.5703125"/>
    <col min="8914" max="8914" customWidth="1" width="11.5703125"/>
    <col min="8915" max="8915" customWidth="1" width="11.5703125"/>
    <col min="8916" max="8916" customWidth="1" width="11.5703125"/>
    <col min="8917" max="8917" customWidth="1" width="11.5703125"/>
    <col min="8918" max="8918" customWidth="1" width="11.5703125"/>
    <col min="8919" max="8919" customWidth="1" width="11.5703125"/>
    <col min="8920" max="8920" customWidth="1" width="11.5703125"/>
    <col min="8921" max="8921" customWidth="1" width="11.5703125"/>
    <col min="8922" max="8922" customWidth="1" width="11.5703125"/>
    <col min="8923" max="8923" customWidth="1" width="11.5703125"/>
    <col min="8924" max="8924" customWidth="1" width="11.5703125"/>
    <col min="8925" max="8925" customWidth="1" width="11.5703125"/>
    <col min="8926" max="8926" customWidth="1" width="11.5703125"/>
    <col min="8927" max="8927" customWidth="1" width="11.5703125"/>
    <col min="8928" max="8928" customWidth="1" width="11.5703125"/>
    <col min="8929" max="8929" customWidth="1" width="11.5703125"/>
    <col min="8930" max="8930" customWidth="1" width="11.5703125"/>
    <col min="8931" max="8931" customWidth="1" width="11.5703125"/>
    <col min="8932" max="8932" customWidth="1" width="11.5703125"/>
    <col min="8933" max="8933" customWidth="1" width="11.5703125"/>
    <col min="8934" max="8934" customWidth="1" width="11.5703125"/>
    <col min="8935" max="8935" customWidth="1" width="11.5703125"/>
    <col min="8936" max="8936" customWidth="1" width="11.5703125"/>
    <col min="8937" max="8937" customWidth="1" width="11.5703125"/>
    <col min="8938" max="8938" customWidth="1" width="11.5703125"/>
    <col min="8939" max="8939" customWidth="1" width="11.5703125"/>
    <col min="8940" max="8940" customWidth="1" width="11.5703125"/>
    <col min="8941" max="8941" customWidth="1" width="11.5703125"/>
    <col min="8942" max="8942" customWidth="1" width="11.5703125"/>
    <col min="8943" max="8943" customWidth="1" width="11.5703125"/>
    <col min="8944" max="8944" customWidth="1" width="11.5703125"/>
    <col min="8945" max="8945" customWidth="1" width="11.5703125"/>
    <col min="8946" max="8946" customWidth="1" width="11.5703125"/>
    <col min="8947" max="8947" customWidth="1" width="11.5703125"/>
    <col min="8948" max="8948" customWidth="1" width="11.5703125"/>
    <col min="8949" max="8949" customWidth="1" width="11.5703125"/>
    <col min="8950" max="8950" customWidth="1" width="11.5703125"/>
    <col min="8951" max="8951" customWidth="1" width="11.5703125"/>
    <col min="8952" max="8952" customWidth="1" width="11.5703125"/>
    <col min="8953" max="8953" customWidth="1" width="11.5703125"/>
    <col min="8954" max="8954" customWidth="1" width="11.5703125"/>
    <col min="8955" max="8955" customWidth="1" width="11.5703125"/>
    <col min="8956" max="8956" customWidth="1" width="11.5703125"/>
    <col min="8957" max="8957" customWidth="1" width="11.5703125"/>
    <col min="8958" max="8958" customWidth="1" width="11.5703125"/>
    <col min="8959" max="8959" customWidth="1" width="11.5703125"/>
    <col min="8960" max="8960" customWidth="1" width="11.5703125"/>
    <col min="8961" max="8961" customWidth="1" width="11.5703125"/>
    <col min="8962" max="8962" customWidth="1" width="11.5703125"/>
    <col min="8963" max="8963" customWidth="1" width="11.5703125"/>
    <col min="8964" max="8964" customWidth="1" width="11.5703125"/>
    <col min="8965" max="8965" customWidth="1" width="11.5703125"/>
    <col min="8966" max="8966" customWidth="1" width="11.5703125"/>
    <col min="8967" max="8967" customWidth="1" width="11.5703125"/>
    <col min="8968" max="8968" customWidth="1" width="11.5703125"/>
    <col min="8969" max="8969" customWidth="1" width="11.5703125"/>
    <col min="8970" max="8970" customWidth="1" width="11.5703125"/>
    <col min="8971" max="8971" customWidth="1" width="11.5703125"/>
    <col min="8972" max="8972" customWidth="1" width="11.5703125"/>
    <col min="8973" max="8973" customWidth="1" width="11.5703125"/>
    <col min="8974" max="8974" customWidth="1" width="11.5703125"/>
    <col min="8975" max="8975" customWidth="1" width="11.5703125"/>
    <col min="8976" max="8976" customWidth="1" width="11.5703125"/>
    <col min="8977" max="8977" customWidth="1" width="11.5703125"/>
    <col min="8978" max="8978" customWidth="1" width="11.5703125"/>
    <col min="8979" max="8979" customWidth="1" width="11.5703125"/>
    <col min="8980" max="8980" customWidth="1" width="11.5703125"/>
    <col min="8981" max="8981" customWidth="1" width="11.5703125"/>
    <col min="8982" max="8982" customWidth="1" width="11.5703125"/>
    <col min="8983" max="8983" customWidth="1" width="11.5703125"/>
    <col min="8984" max="8984" customWidth="1" width="11.5703125"/>
    <col min="8985" max="8985" customWidth="1" width="11.5703125"/>
    <col min="8986" max="8986" customWidth="1" width="11.5703125"/>
    <col min="8987" max="8987" customWidth="1" width="11.5703125"/>
    <col min="8988" max="8988" customWidth="1" width="11.5703125"/>
    <col min="8989" max="8989" customWidth="1" width="11.5703125"/>
    <col min="8990" max="8990" customWidth="1" width="11.5703125"/>
    <col min="8991" max="8991" customWidth="1" width="11.5703125"/>
    <col min="8992" max="8992" customWidth="1" width="11.5703125"/>
    <col min="8993" max="8993" customWidth="1" width="11.5703125"/>
    <col min="8994" max="8994" customWidth="1" width="11.5703125"/>
    <col min="8995" max="8995" customWidth="1" width="11.5703125"/>
    <col min="8996" max="8996" customWidth="1" width="11.5703125"/>
    <col min="8997" max="8997" customWidth="1" width="11.5703125"/>
    <col min="8998" max="8998" customWidth="1" width="11.5703125"/>
    <col min="8999" max="8999" customWidth="1" width="11.5703125"/>
    <col min="9000" max="9000" customWidth="1" width="11.5703125"/>
    <col min="9001" max="9001" customWidth="1" width="11.5703125"/>
    <col min="9002" max="9002" customWidth="1" width="11.5703125"/>
    <col min="9003" max="9003" customWidth="1" width="11.5703125"/>
    <col min="9004" max="9004" customWidth="1" width="11.5703125"/>
    <col min="9005" max="9005" customWidth="1" width="11.5703125"/>
    <col min="9006" max="9006" customWidth="1" width="11.5703125"/>
    <col min="9007" max="9007" customWidth="1" width="11.5703125"/>
    <col min="9008" max="9008" customWidth="1" width="11.5703125"/>
    <col min="9009" max="9009" customWidth="1" width="11.5703125"/>
    <col min="9010" max="9010" customWidth="1" width="11.5703125"/>
    <col min="9011" max="9011" customWidth="1" width="11.5703125"/>
    <col min="9012" max="9012" customWidth="1" width="11.5703125"/>
    <col min="9013" max="9013" customWidth="1" width="11.5703125"/>
    <col min="9014" max="9014" customWidth="1" width="11.5703125"/>
    <col min="9015" max="9015" customWidth="1" width="11.5703125"/>
    <col min="9016" max="9016" customWidth="1" width="11.5703125"/>
    <col min="9017" max="9017" customWidth="1" width="11.5703125"/>
    <col min="9018" max="9018" customWidth="1" width="11.5703125"/>
    <col min="9019" max="9019" customWidth="1" width="11.5703125"/>
    <col min="9020" max="9020" customWidth="1" width="11.5703125"/>
    <col min="9021" max="9021" customWidth="1" width="11.5703125"/>
    <col min="9022" max="9022" customWidth="1" width="11.5703125"/>
    <col min="9023" max="9023" customWidth="1" width="11.5703125"/>
    <col min="9024" max="9024" customWidth="1" width="11.5703125"/>
    <col min="9025" max="9025" customWidth="1" width="11.5703125"/>
    <col min="9026" max="9026" customWidth="1" width="11.5703125"/>
    <col min="9027" max="9027" customWidth="1" width="11.5703125"/>
    <col min="9028" max="9028" customWidth="1" width="11.5703125"/>
    <col min="9029" max="9029" customWidth="1" width="11.5703125"/>
    <col min="9030" max="9030" customWidth="1" width="11.5703125"/>
    <col min="9031" max="9031" customWidth="1" width="11.5703125"/>
    <col min="9032" max="9032" customWidth="1" width="11.5703125"/>
    <col min="9033" max="9033" customWidth="1" width="11.5703125"/>
    <col min="9034" max="9034" customWidth="1" width="11.5703125"/>
    <col min="9035" max="9035" customWidth="1" width="11.5703125"/>
    <col min="9036" max="9036" customWidth="1" width="11.5703125"/>
    <col min="9037" max="9037" customWidth="1" width="11.5703125"/>
    <col min="9038" max="9038" customWidth="1" width="11.5703125"/>
    <col min="9039" max="9039" customWidth="1" width="11.5703125"/>
    <col min="9040" max="9040" customWidth="1" width="11.5703125"/>
    <col min="9041" max="9041" customWidth="1" width="11.5703125"/>
    <col min="9042" max="9042" customWidth="1" width="11.5703125"/>
    <col min="9043" max="9043" customWidth="1" width="11.5703125"/>
    <col min="9044" max="9044" customWidth="1" width="11.5703125"/>
    <col min="9045" max="9045" customWidth="1" width="11.5703125"/>
    <col min="9046" max="9046" customWidth="1" width="11.5703125"/>
    <col min="9047" max="9047" customWidth="1" width="11.5703125"/>
    <col min="9048" max="9048" customWidth="1" width="11.5703125"/>
    <col min="9049" max="9049" customWidth="1" width="11.5703125"/>
    <col min="9050" max="9050" customWidth="1" width="11.5703125"/>
    <col min="9051" max="9051" customWidth="1" width="11.5703125"/>
    <col min="9052" max="9052" customWidth="1" width="11.5703125"/>
    <col min="9053" max="9053" customWidth="1" width="11.5703125"/>
    <col min="9054" max="9054" customWidth="1" width="11.5703125"/>
    <col min="9055" max="9055" customWidth="1" width="11.5703125"/>
    <col min="9056" max="9056" customWidth="1" width="11.5703125"/>
    <col min="9057" max="9057" customWidth="1" width="11.5703125"/>
    <col min="9058" max="9058" customWidth="1" width="11.5703125"/>
    <col min="9059" max="9059" customWidth="1" width="11.5703125"/>
    <col min="9060" max="9060" customWidth="1" width="11.5703125"/>
    <col min="9061" max="9061" customWidth="1" width="11.5703125"/>
    <col min="9062" max="9062" customWidth="1" width="11.5703125"/>
    <col min="9063" max="9063" customWidth="1" width="11.5703125"/>
    <col min="9064" max="9064" customWidth="1" width="11.5703125"/>
    <col min="9065" max="9065" customWidth="1" width="11.5703125"/>
    <col min="9066" max="9066" customWidth="1" width="11.5703125"/>
    <col min="9067" max="9067" customWidth="1" width="11.5703125"/>
    <col min="9068" max="9068" customWidth="1" width="11.5703125"/>
    <col min="9069" max="9069" customWidth="1" width="11.5703125"/>
    <col min="9070" max="9070" customWidth="1" width="11.5703125"/>
    <col min="9071" max="9071" customWidth="1" width="11.5703125"/>
    <col min="9072" max="9072" customWidth="1" width="11.5703125"/>
    <col min="9073" max="9073" customWidth="1" width="11.5703125"/>
    <col min="9074" max="9074" customWidth="1" width="11.5703125"/>
    <col min="9075" max="9075" customWidth="1" width="11.5703125"/>
    <col min="9076" max="9076" customWidth="1" width="11.5703125"/>
    <col min="9077" max="9077" customWidth="1" width="11.5703125"/>
    <col min="9078" max="9078" customWidth="1" width="11.5703125"/>
    <col min="9079" max="9079" customWidth="1" width="11.5703125"/>
    <col min="9080" max="9080" customWidth="1" width="11.5703125"/>
    <col min="9081" max="9081" customWidth="1" width="11.5703125"/>
    <col min="9082" max="9082" customWidth="1" width="11.5703125"/>
    <col min="9083" max="9083" customWidth="1" width="11.5703125"/>
    <col min="9084" max="9084" customWidth="1" width="11.5703125"/>
    <col min="9085" max="9085" customWidth="1" width="11.5703125"/>
    <col min="9086" max="9086" customWidth="1" width="11.5703125"/>
    <col min="9087" max="9087" customWidth="1" width="11.5703125"/>
    <col min="9088" max="9088" customWidth="1" width="11.5703125"/>
    <col min="9089" max="9089" customWidth="1" width="11.5703125"/>
    <col min="9090" max="9090" customWidth="1" width="11.5703125"/>
    <col min="9091" max="9091" customWidth="1" width="11.5703125"/>
    <col min="9092" max="9092" customWidth="1" width="11.5703125"/>
    <col min="9093" max="9093" customWidth="1" width="11.5703125"/>
    <col min="9094" max="9094" customWidth="1" width="11.5703125"/>
    <col min="9095" max="9095" customWidth="1" width="11.5703125"/>
    <col min="9096" max="9096" customWidth="1" width="11.5703125"/>
    <col min="9097" max="9097" customWidth="1" width="11.5703125"/>
    <col min="9098" max="9098" customWidth="1" width="11.5703125"/>
    <col min="9099" max="9099" customWidth="1" width="11.5703125"/>
    <col min="9100" max="9100" customWidth="1" width="11.5703125"/>
    <col min="9101" max="9101" customWidth="1" width="11.5703125"/>
    <col min="9102" max="9102" customWidth="1" width="11.5703125"/>
    <col min="9103" max="9103" customWidth="1" width="11.5703125"/>
    <col min="9104" max="9104" customWidth="1" width="11.5703125"/>
    <col min="9105" max="9105" customWidth="1" width="11.5703125"/>
    <col min="9106" max="9106" customWidth="1" width="11.5703125"/>
    <col min="9107" max="9107" customWidth="1" width="11.5703125"/>
    <col min="9108" max="9108" customWidth="1" width="11.5703125"/>
    <col min="9109" max="9109" customWidth="1" width="11.5703125"/>
    <col min="9110" max="9110" customWidth="1" width="11.5703125"/>
    <col min="9111" max="9111" customWidth="1" width="11.5703125"/>
    <col min="9112" max="9112" customWidth="1" width="11.5703125"/>
    <col min="9113" max="9113" customWidth="1" width="11.5703125"/>
    <col min="9114" max="9114" customWidth="1" width="11.5703125"/>
    <col min="9115" max="9115" customWidth="1" width="11.5703125"/>
    <col min="9116" max="9116" customWidth="1" width="11.5703125"/>
    <col min="9117" max="9117" customWidth="1" width="11.5703125"/>
    <col min="9118" max="9118" customWidth="1" width="11.5703125"/>
    <col min="9119" max="9119" customWidth="1" width="11.5703125"/>
    <col min="9120" max="9120" customWidth="1" width="11.5703125"/>
    <col min="9121" max="9121" customWidth="1" width="11.5703125"/>
    <col min="9122" max="9122" customWidth="1" width="11.5703125"/>
    <col min="9123" max="9123" customWidth="1" width="11.5703125"/>
    <col min="9124" max="9124" customWidth="1" width="11.5703125"/>
    <col min="9125" max="9125" customWidth="1" width="11.5703125"/>
    <col min="9126" max="9126" customWidth="1" width="11.5703125"/>
    <col min="9127" max="9127" customWidth="1" width="11.5703125"/>
    <col min="9128" max="9128" customWidth="1" width="11.5703125"/>
    <col min="9129" max="9129" customWidth="1" width="11.5703125"/>
    <col min="9130" max="9130" customWidth="1" width="11.5703125"/>
    <col min="9131" max="9131" customWidth="1" width="11.5703125"/>
    <col min="9132" max="9132" customWidth="1" width="11.5703125"/>
    <col min="9133" max="9133" customWidth="1" width="11.5703125"/>
    <col min="9134" max="9134" customWidth="1" width="11.5703125"/>
    <col min="9135" max="9135" customWidth="1" width="11.5703125"/>
    <col min="9136" max="9136" customWidth="1" width="11.5703125"/>
    <col min="9137" max="9137" customWidth="1" width="11.5703125"/>
    <col min="9138" max="9138" customWidth="1" width="11.5703125"/>
    <col min="9139" max="9139" customWidth="1" width="11.5703125"/>
    <col min="9140" max="9140" customWidth="1" width="11.5703125"/>
    <col min="9141" max="9141" customWidth="1" width="11.5703125"/>
    <col min="9142" max="9142" customWidth="1" width="11.5703125"/>
    <col min="9143" max="9143" customWidth="1" width="11.5703125"/>
    <col min="9144" max="9144" customWidth="1" width="11.5703125"/>
    <col min="9145" max="9145" customWidth="1" width="11.5703125"/>
    <col min="9146" max="9146" customWidth="1" width="11.5703125"/>
    <col min="9147" max="9147" customWidth="1" width="11.5703125"/>
    <col min="9148" max="9148" customWidth="1" width="11.5703125"/>
    <col min="9149" max="9149" customWidth="1" width="11.5703125"/>
    <col min="9150" max="9150" customWidth="1" width="11.5703125"/>
    <col min="9151" max="9151" customWidth="1" width="11.5703125"/>
    <col min="9152" max="9152" customWidth="1" width="11.5703125"/>
    <col min="9153" max="9153" customWidth="1" width="11.5703125"/>
    <col min="9154" max="9154" customWidth="1" width="11.5703125"/>
    <col min="9155" max="9155" customWidth="1" width="11.5703125"/>
    <col min="9156" max="9156" customWidth="1" width="11.5703125"/>
    <col min="9157" max="9157" customWidth="1" width="11.5703125"/>
    <col min="9158" max="9158" customWidth="1" width="11.5703125"/>
    <col min="9159" max="9159" customWidth="1" width="11.5703125"/>
    <col min="9160" max="9160" customWidth="1" width="11.5703125"/>
    <col min="9161" max="9161" customWidth="1" width="11.5703125"/>
    <col min="9162" max="9162" customWidth="1" width="11.5703125"/>
    <col min="9163" max="9163" customWidth="1" width="11.5703125"/>
    <col min="9164" max="9164" customWidth="1" width="11.5703125"/>
    <col min="9165" max="9165" customWidth="1" width="11.5703125"/>
    <col min="9166" max="9166" customWidth="1" width="11.5703125"/>
    <col min="9167" max="9167" customWidth="1" width="11.5703125"/>
    <col min="9168" max="9168" customWidth="1" width="11.5703125"/>
    <col min="9169" max="9169" customWidth="1" width="11.5703125"/>
    <col min="9170" max="9170" customWidth="1" width="11.5703125"/>
    <col min="9171" max="9171" customWidth="1" width="11.5703125"/>
    <col min="9172" max="9172" customWidth="1" width="11.5703125"/>
    <col min="9173" max="9173" customWidth="1" width="11.5703125"/>
    <col min="9174" max="9174" customWidth="1" width="11.5703125"/>
    <col min="9175" max="9175" customWidth="1" width="11.5703125"/>
    <col min="9176" max="9176" customWidth="1" width="11.5703125"/>
    <col min="9177" max="9177" customWidth="1" width="11.5703125"/>
    <col min="9178" max="9178" customWidth="1" width="11.5703125"/>
    <col min="9179" max="9179" customWidth="1" width="11.5703125"/>
    <col min="9180" max="9180" customWidth="1" width="11.5703125"/>
    <col min="9181" max="9181" customWidth="1" width="11.5703125"/>
    <col min="9182" max="9182" customWidth="1" width="11.5703125"/>
    <col min="9183" max="9183" customWidth="1" width="11.5703125"/>
    <col min="9184" max="9184" customWidth="1" width="11.5703125"/>
    <col min="9185" max="9185" customWidth="1" width="11.5703125"/>
    <col min="9186" max="9186" customWidth="1" width="11.5703125"/>
    <col min="9187" max="9187" customWidth="1" width="11.5703125"/>
    <col min="9188" max="9188" customWidth="1" width="11.5703125"/>
    <col min="9189" max="9189" customWidth="1" width="11.5703125"/>
    <col min="9190" max="9190" customWidth="1" width="11.5703125"/>
    <col min="9191" max="9191" customWidth="1" width="11.5703125"/>
    <col min="9192" max="9192" customWidth="1" width="11.5703125"/>
    <col min="9193" max="9193" customWidth="1" width="11.5703125"/>
    <col min="9194" max="9194" customWidth="1" width="11.5703125"/>
    <col min="9195" max="9195" customWidth="1" width="11.5703125"/>
    <col min="9196" max="9196" customWidth="1" width="11.5703125"/>
    <col min="9197" max="9197" customWidth="1" width="11.5703125"/>
    <col min="9198" max="9198" customWidth="1" width="11.5703125"/>
    <col min="9199" max="9199" customWidth="1" width="11.5703125"/>
    <col min="9200" max="9200" customWidth="1" width="11.5703125"/>
    <col min="9201" max="9201" customWidth="1" width="11.5703125"/>
    <col min="9202" max="9202" customWidth="1" width="11.5703125"/>
    <col min="9203" max="9203" customWidth="1" width="11.5703125"/>
    <col min="9204" max="9204" customWidth="1" width="11.5703125"/>
    <col min="9205" max="9205" customWidth="1" width="11.5703125"/>
    <col min="9206" max="9206" customWidth="1" width="11.5703125"/>
    <col min="9207" max="9207" customWidth="1" width="11.5703125"/>
    <col min="9208" max="9208" customWidth="1" width="11.5703125"/>
    <col min="9209" max="9209" customWidth="1" width="11.5703125"/>
    <col min="9210" max="9210" customWidth="1" width="11.5703125"/>
    <col min="9211" max="9211" customWidth="1" width="11.5703125"/>
    <col min="9212" max="9212" customWidth="1" width="11.5703125"/>
    <col min="9213" max="9213" customWidth="1" width="11.5703125"/>
    <col min="9214" max="9214" customWidth="1" width="11.5703125"/>
    <col min="9215" max="9215" customWidth="1" width="11.5703125"/>
    <col min="9216" max="9216" customWidth="1" width="11.5703125"/>
    <col min="9217" max="9217" customWidth="1" width="11.5703125"/>
    <col min="9218" max="9218" customWidth="1" width="11.5703125"/>
    <col min="9219" max="9219" customWidth="1" width="11.5703125"/>
    <col min="9220" max="9220" customWidth="1" width="11.5703125"/>
    <col min="9221" max="9221" customWidth="1" width="11.5703125"/>
    <col min="9222" max="9222" customWidth="1" width="11.5703125"/>
    <col min="9223" max="9223" customWidth="1" width="11.5703125"/>
    <col min="9224" max="9224" customWidth="1" width="11.5703125"/>
    <col min="9225" max="9225" customWidth="1" width="11.5703125"/>
    <col min="9226" max="9226" customWidth="1" width="11.5703125"/>
    <col min="9227" max="9227" customWidth="1" width="11.5703125"/>
    <col min="9228" max="9228" customWidth="1" width="11.5703125"/>
    <col min="9229" max="9229" customWidth="1" width="11.5703125"/>
    <col min="9230" max="9230" customWidth="1" width="11.5703125"/>
    <col min="9231" max="9231" customWidth="1" width="11.5703125"/>
    <col min="9232" max="9232" customWidth="1" width="11.5703125"/>
    <col min="9233" max="9233" customWidth="1" width="11.5703125"/>
    <col min="9234" max="9234" customWidth="1" width="11.5703125"/>
    <col min="9235" max="9235" customWidth="1" width="11.5703125"/>
    <col min="9236" max="9236" customWidth="1" width="11.5703125"/>
    <col min="9237" max="9237" customWidth="1" width="11.5703125"/>
    <col min="9238" max="9238" customWidth="1" width="11.5703125"/>
    <col min="9239" max="9239" customWidth="1" width="11.5703125"/>
    <col min="9240" max="9240" customWidth="1" width="11.5703125"/>
    <col min="9241" max="9241" customWidth="1" width="11.5703125"/>
    <col min="9242" max="9242" customWidth="1" width="11.5703125"/>
    <col min="9243" max="9243" customWidth="1" width="11.5703125"/>
    <col min="9244" max="9244" customWidth="1" width="11.5703125"/>
    <col min="9245" max="9245" customWidth="1" width="11.5703125"/>
    <col min="9246" max="9246" customWidth="1" width="11.5703125"/>
    <col min="9247" max="9247" customWidth="1" width="11.5703125"/>
    <col min="9248" max="9248" customWidth="1" width="11.5703125"/>
    <col min="9249" max="9249" customWidth="1" width="11.5703125"/>
    <col min="9250" max="9250" customWidth="1" width="11.5703125"/>
    <col min="9251" max="9251" customWidth="1" width="11.5703125"/>
    <col min="9252" max="9252" customWidth="1" width="11.5703125"/>
    <col min="9253" max="9253" customWidth="1" width="11.5703125"/>
    <col min="9254" max="9254" customWidth="1" width="11.5703125"/>
    <col min="9255" max="9255" customWidth="1" width="11.5703125"/>
    <col min="9256" max="9256" customWidth="1" width="11.5703125"/>
    <col min="9257" max="9257" customWidth="1" width="11.5703125"/>
    <col min="9258" max="9258" customWidth="1" width="11.5703125"/>
    <col min="9259" max="9259" customWidth="1" width="11.5703125"/>
    <col min="9260" max="9260" customWidth="1" width="11.5703125"/>
    <col min="9261" max="9261" customWidth="1" width="11.5703125"/>
    <col min="9262" max="9262" customWidth="1" width="11.5703125"/>
    <col min="9263" max="9263" customWidth="1" width="11.5703125"/>
    <col min="9264" max="9264" customWidth="1" width="11.5703125"/>
    <col min="9265" max="9265" customWidth="1" width="11.5703125"/>
    <col min="9266" max="9266" customWidth="1" width="11.5703125"/>
    <col min="9267" max="9267" customWidth="1" width="11.5703125"/>
    <col min="9268" max="9268" customWidth="1" width="11.5703125"/>
    <col min="9269" max="9269" customWidth="1" width="11.5703125"/>
    <col min="9270" max="9270" customWidth="1" width="11.5703125"/>
    <col min="9271" max="9271" customWidth="1" width="11.5703125"/>
    <col min="9272" max="9272" customWidth="1" width="11.5703125"/>
    <col min="9273" max="9273" customWidth="1" width="11.5703125"/>
    <col min="9274" max="9274" customWidth="1" width="11.5703125"/>
    <col min="9275" max="9275" customWidth="1" width="11.5703125"/>
    <col min="9276" max="9276" customWidth="1" width="11.5703125"/>
    <col min="9277" max="9277" customWidth="1" width="11.5703125"/>
    <col min="9278" max="9278" customWidth="1" width="11.5703125"/>
    <col min="9279" max="9279" customWidth="1" width="11.5703125"/>
    <col min="9280" max="9280" customWidth="1" width="11.5703125"/>
    <col min="9281" max="9281" customWidth="1" width="11.5703125"/>
    <col min="9282" max="9282" customWidth="1" width="11.5703125"/>
    <col min="9283" max="9283" customWidth="1" width="11.5703125"/>
    <col min="9284" max="9284" customWidth="1" width="11.5703125"/>
    <col min="9285" max="9285" customWidth="1" width="11.5703125"/>
    <col min="9286" max="9286" customWidth="1" width="11.5703125"/>
    <col min="9287" max="9287" customWidth="1" width="11.5703125"/>
    <col min="9288" max="9288" customWidth="1" width="11.5703125"/>
    <col min="9289" max="9289" customWidth="1" width="11.5703125"/>
    <col min="9290" max="9290" customWidth="1" width="11.5703125"/>
    <col min="9291" max="9291" customWidth="1" width="11.5703125"/>
    <col min="9292" max="9292" customWidth="1" width="11.5703125"/>
    <col min="9293" max="9293" customWidth="1" width="11.5703125"/>
    <col min="9294" max="9294" customWidth="1" width="11.5703125"/>
    <col min="9295" max="9295" customWidth="1" width="11.5703125"/>
    <col min="9296" max="9296" customWidth="1" width="11.5703125"/>
    <col min="9297" max="9297" customWidth="1" width="11.5703125"/>
    <col min="9298" max="9298" customWidth="1" width="11.5703125"/>
    <col min="9299" max="9299" customWidth="1" width="11.5703125"/>
    <col min="9300" max="9300" customWidth="1" width="11.5703125"/>
    <col min="9301" max="9301" customWidth="1" width="11.5703125"/>
    <col min="9302" max="9302" customWidth="1" width="11.5703125"/>
    <col min="9303" max="9303" customWidth="1" width="11.5703125"/>
    <col min="9304" max="9304" customWidth="1" width="11.5703125"/>
    <col min="9305" max="9305" customWidth="1" width="11.5703125"/>
    <col min="9306" max="9306" customWidth="1" width="11.5703125"/>
    <col min="9307" max="9307" customWidth="1" width="11.5703125"/>
    <col min="9308" max="9308" customWidth="1" width="11.5703125"/>
    <col min="9309" max="9309" customWidth="1" width="11.5703125"/>
    <col min="9310" max="9310" customWidth="1" width="11.5703125"/>
    <col min="9311" max="9311" customWidth="1" width="11.5703125"/>
    <col min="9312" max="9312" customWidth="1" width="11.5703125"/>
    <col min="9313" max="9313" customWidth="1" width="11.5703125"/>
    <col min="9314" max="9314" customWidth="1" width="11.5703125"/>
    <col min="9315" max="9315" customWidth="1" width="11.5703125"/>
    <col min="9316" max="9316" customWidth="1" width="11.5703125"/>
    <col min="9317" max="9317" customWidth="1" width="11.5703125"/>
    <col min="9318" max="9318" customWidth="1" width="11.5703125"/>
    <col min="9319" max="9319" customWidth="1" width="11.5703125"/>
    <col min="9320" max="9320" customWidth="1" width="11.5703125"/>
    <col min="9321" max="9321" customWidth="1" width="11.5703125"/>
    <col min="9322" max="9322" customWidth="1" width="11.5703125"/>
    <col min="9323" max="9323" customWidth="1" width="11.5703125"/>
    <col min="9324" max="9324" customWidth="1" width="11.5703125"/>
    <col min="9325" max="9325" customWidth="1" width="11.5703125"/>
    <col min="9326" max="9326" customWidth="1" width="11.5703125"/>
    <col min="9327" max="9327" customWidth="1" width="11.5703125"/>
    <col min="9328" max="9328" customWidth="1" width="11.5703125"/>
    <col min="9329" max="9329" customWidth="1" width="11.5703125"/>
    <col min="9330" max="9330" customWidth="1" width="11.5703125"/>
    <col min="9331" max="9331" customWidth="1" width="11.5703125"/>
    <col min="9332" max="9332" customWidth="1" width="11.5703125"/>
    <col min="9333" max="9333" customWidth="1" width="11.5703125"/>
    <col min="9334" max="9334" customWidth="1" width="11.5703125"/>
    <col min="9335" max="9335" customWidth="1" width="11.5703125"/>
    <col min="9336" max="9336" customWidth="1" width="11.5703125"/>
    <col min="9337" max="9337" customWidth="1" width="11.5703125"/>
    <col min="9338" max="9338" customWidth="1" width="11.5703125"/>
    <col min="9339" max="9339" customWidth="1" width="11.5703125"/>
    <col min="9340" max="9340" customWidth="1" width="11.5703125"/>
    <col min="9341" max="9341" customWidth="1" width="11.5703125"/>
    <col min="9342" max="9342" customWidth="1" width="11.5703125"/>
    <col min="9343" max="9343" customWidth="1" width="11.5703125"/>
    <col min="9344" max="9344" customWidth="1" width="11.5703125"/>
    <col min="9345" max="9345" customWidth="1" width="11.5703125"/>
    <col min="9346" max="9346" customWidth="1" width="11.5703125"/>
    <col min="9347" max="9347" customWidth="1" width="11.5703125"/>
    <col min="9348" max="9348" customWidth="1" width="11.5703125"/>
    <col min="9349" max="9349" customWidth="1" width="11.5703125"/>
    <col min="9350" max="9350" customWidth="1" width="11.5703125"/>
    <col min="9351" max="9351" customWidth="1" width="11.5703125"/>
    <col min="9352" max="9352" customWidth="1" width="11.5703125"/>
    <col min="9353" max="9353" customWidth="1" width="11.5703125"/>
    <col min="9354" max="9354" customWidth="1" width="11.5703125"/>
    <col min="9355" max="9355" customWidth="1" width="11.5703125"/>
    <col min="9356" max="9356" customWidth="1" width="11.5703125"/>
    <col min="9357" max="9357" customWidth="1" width="11.5703125"/>
    <col min="9358" max="9358" customWidth="1" width="11.5703125"/>
    <col min="9359" max="9359" customWidth="1" width="11.5703125"/>
    <col min="9360" max="9360" customWidth="1" width="11.5703125"/>
    <col min="9361" max="9361" customWidth="1" width="11.5703125"/>
    <col min="9362" max="9362" customWidth="1" width="11.5703125"/>
    <col min="9363" max="9363" customWidth="1" width="11.5703125"/>
    <col min="9364" max="9364" customWidth="1" width="11.5703125"/>
    <col min="9365" max="9365" customWidth="1" width="11.5703125"/>
    <col min="9366" max="9366" customWidth="1" width="11.5703125"/>
    <col min="9367" max="9367" customWidth="1" width="11.5703125"/>
    <col min="9368" max="9368" customWidth="1" width="11.5703125"/>
    <col min="9369" max="9369" customWidth="1" width="11.5703125"/>
    <col min="9370" max="9370" customWidth="1" width="11.5703125"/>
    <col min="9371" max="9371" customWidth="1" width="11.5703125"/>
    <col min="9372" max="9372" customWidth="1" width="11.5703125"/>
    <col min="9373" max="9373" customWidth="1" width="11.5703125"/>
    <col min="9374" max="9374" customWidth="1" width="11.5703125"/>
    <col min="9375" max="9375" customWidth="1" width="11.5703125"/>
    <col min="9376" max="9376" customWidth="1" width="11.5703125"/>
    <col min="9377" max="9377" customWidth="1" width="11.5703125"/>
    <col min="9378" max="9378" customWidth="1" width="11.5703125"/>
    <col min="9379" max="9379" customWidth="1" width="11.5703125"/>
    <col min="9380" max="9380" customWidth="1" width="11.5703125"/>
    <col min="9381" max="9381" customWidth="1" width="11.5703125"/>
    <col min="9382" max="9382" customWidth="1" width="11.5703125"/>
    <col min="9383" max="9383" customWidth="1" width="11.5703125"/>
    <col min="9384" max="9384" customWidth="1" width="11.5703125"/>
    <col min="9385" max="9385" customWidth="1" width="11.5703125"/>
    <col min="9386" max="9386" customWidth="1" width="11.5703125"/>
    <col min="9387" max="9387" customWidth="1" width="11.5703125"/>
    <col min="9388" max="9388" customWidth="1" width="11.5703125"/>
    <col min="9389" max="9389" customWidth="1" width="11.5703125"/>
    <col min="9390" max="9390" customWidth="1" width="11.5703125"/>
    <col min="9391" max="9391" customWidth="1" width="11.5703125"/>
    <col min="9392" max="9392" customWidth="1" width="11.5703125"/>
    <col min="9393" max="9393" customWidth="1" width="11.5703125"/>
    <col min="9394" max="9394" customWidth="1" width="11.5703125"/>
    <col min="9395" max="9395" customWidth="1" width="11.5703125"/>
    <col min="9396" max="9396" customWidth="1" width="11.5703125"/>
    <col min="9397" max="9397" customWidth="1" width="11.5703125"/>
    <col min="9398" max="9398" customWidth="1" width="11.5703125"/>
    <col min="9399" max="9399" customWidth="1" width="11.5703125"/>
    <col min="9400" max="9400" customWidth="1" width="11.5703125"/>
    <col min="9401" max="9401" customWidth="1" width="11.5703125"/>
    <col min="9402" max="9402" customWidth="1" width="11.5703125"/>
    <col min="9403" max="9403" customWidth="1" width="11.5703125"/>
    <col min="9404" max="9404" customWidth="1" width="11.5703125"/>
    <col min="9405" max="9405" customWidth="1" width="11.5703125"/>
    <col min="9406" max="9406" customWidth="1" width="11.5703125"/>
    <col min="9407" max="9407" customWidth="1" width="11.5703125"/>
    <col min="9408" max="9408" customWidth="1" width="11.5703125"/>
    <col min="9409" max="9409" customWidth="1" width="11.5703125"/>
    <col min="9410" max="9410" customWidth="1" width="11.5703125"/>
    <col min="9411" max="9411" customWidth="1" width="11.5703125"/>
    <col min="9412" max="9412" customWidth="1" width="11.5703125"/>
    <col min="9413" max="9413" customWidth="1" width="11.5703125"/>
    <col min="9414" max="9414" customWidth="1" width="11.5703125"/>
    <col min="9415" max="9415" customWidth="1" width="11.5703125"/>
    <col min="9416" max="9416" customWidth="1" width="11.5703125"/>
    <col min="9417" max="9417" customWidth="1" width="11.5703125"/>
    <col min="9418" max="9418" customWidth="1" width="11.5703125"/>
    <col min="9419" max="9419" customWidth="1" width="11.5703125"/>
    <col min="9420" max="9420" customWidth="1" width="11.5703125"/>
    <col min="9421" max="9421" customWidth="1" width="11.5703125"/>
    <col min="9422" max="9422" customWidth="1" width="11.5703125"/>
    <col min="9423" max="9423" customWidth="1" width="11.5703125"/>
    <col min="9424" max="9424" customWidth="1" width="11.5703125"/>
    <col min="9425" max="9425" customWidth="1" width="11.5703125"/>
    <col min="9426" max="9426" customWidth="1" width="11.5703125"/>
    <col min="9427" max="9427" customWidth="1" width="11.5703125"/>
    <col min="9428" max="9428" customWidth="1" width="11.5703125"/>
    <col min="9429" max="9429" customWidth="1" width="11.5703125"/>
    <col min="9430" max="9430" customWidth="1" width="11.5703125"/>
    <col min="9431" max="9431" customWidth="1" width="11.5703125"/>
    <col min="9432" max="9432" customWidth="1" width="11.5703125"/>
    <col min="9433" max="9433" customWidth="1" width="11.5703125"/>
    <col min="9434" max="9434" customWidth="1" width="11.5703125"/>
    <col min="9435" max="9435" customWidth="1" width="11.5703125"/>
    <col min="9436" max="9436" customWidth="1" width="11.5703125"/>
    <col min="9437" max="9437" customWidth="1" width="11.5703125"/>
    <col min="9438" max="9438" customWidth="1" width="11.5703125"/>
    <col min="9439" max="9439" customWidth="1" width="11.5703125"/>
    <col min="9440" max="9440" customWidth="1" width="11.5703125"/>
    <col min="9441" max="9441" customWidth="1" width="11.5703125"/>
    <col min="9442" max="9442" customWidth="1" width="11.5703125"/>
    <col min="9443" max="9443" customWidth="1" width="11.5703125"/>
    <col min="9444" max="9444" customWidth="1" width="11.5703125"/>
    <col min="9445" max="9445" customWidth="1" width="11.5703125"/>
    <col min="9446" max="9446" customWidth="1" width="11.5703125"/>
    <col min="9447" max="9447" customWidth="1" width="11.5703125"/>
    <col min="9448" max="9448" customWidth="1" width="11.5703125"/>
    <col min="9449" max="9449" customWidth="1" width="11.5703125"/>
    <col min="9450" max="9450" customWidth="1" width="11.5703125"/>
    <col min="9451" max="9451" customWidth="1" width="11.5703125"/>
    <col min="9452" max="9452" customWidth="1" width="11.5703125"/>
    <col min="9453" max="9453" customWidth="1" width="11.5703125"/>
    <col min="9454" max="9454" customWidth="1" width="11.5703125"/>
    <col min="9455" max="9455" customWidth="1" width="11.5703125"/>
    <col min="9456" max="9456" customWidth="1" width="11.5703125"/>
    <col min="9457" max="9457" customWidth="1" width="11.5703125"/>
    <col min="9458" max="9458" customWidth="1" width="11.5703125"/>
    <col min="9459" max="9459" customWidth="1" width="11.5703125"/>
    <col min="9460" max="9460" customWidth="1" width="11.5703125"/>
    <col min="9461" max="9461" customWidth="1" width="11.5703125"/>
    <col min="9462" max="9462" customWidth="1" width="11.5703125"/>
    <col min="9463" max="9463" customWidth="1" width="11.5703125"/>
    <col min="9464" max="9464" customWidth="1" width="11.5703125"/>
    <col min="9465" max="9465" customWidth="1" width="11.5703125"/>
    <col min="9466" max="9466" customWidth="1" width="11.5703125"/>
    <col min="9467" max="9467" customWidth="1" width="11.5703125"/>
    <col min="9468" max="9468" customWidth="1" width="11.5703125"/>
    <col min="9469" max="9469" customWidth="1" width="11.5703125"/>
    <col min="9470" max="9470" customWidth="1" width="11.5703125"/>
    <col min="9471" max="9471" customWidth="1" width="11.5703125"/>
    <col min="9472" max="9472" customWidth="1" width="11.5703125"/>
    <col min="9473" max="9473" customWidth="1" width="11.5703125"/>
    <col min="9474" max="9474" customWidth="1" width="11.5703125"/>
    <col min="9475" max="9475" customWidth="1" width="11.5703125"/>
    <col min="9476" max="9476" customWidth="1" width="11.5703125"/>
    <col min="9477" max="9477" customWidth="1" width="11.5703125"/>
    <col min="9478" max="9478" customWidth="1" width="11.5703125"/>
    <col min="9479" max="9479" customWidth="1" width="11.5703125"/>
    <col min="9480" max="9480" customWidth="1" width="11.5703125"/>
    <col min="9481" max="9481" customWidth="1" width="11.5703125"/>
    <col min="9482" max="9482" customWidth="1" width="11.5703125"/>
    <col min="9483" max="9483" customWidth="1" width="11.5703125"/>
    <col min="9484" max="9484" customWidth="1" width="11.5703125"/>
    <col min="9485" max="9485" customWidth="1" width="11.5703125"/>
    <col min="9486" max="9486" customWidth="1" width="11.5703125"/>
    <col min="9487" max="9487" customWidth="1" width="11.5703125"/>
    <col min="9488" max="9488" customWidth="1" width="11.5703125"/>
    <col min="9489" max="9489" customWidth="1" width="11.5703125"/>
    <col min="9490" max="9490" customWidth="1" width="11.5703125"/>
    <col min="9491" max="9491" customWidth="1" width="11.5703125"/>
    <col min="9492" max="9492" customWidth="1" width="11.5703125"/>
    <col min="9493" max="9493" customWidth="1" width="11.5703125"/>
    <col min="9494" max="9494" customWidth="1" width="11.5703125"/>
    <col min="9495" max="9495" customWidth="1" width="11.5703125"/>
    <col min="9496" max="9496" customWidth="1" width="11.5703125"/>
    <col min="9497" max="9497" customWidth="1" width="11.5703125"/>
    <col min="9498" max="9498" customWidth="1" width="11.5703125"/>
    <col min="9499" max="9499" customWidth="1" width="11.5703125"/>
    <col min="9500" max="9500" customWidth="1" width="11.5703125"/>
    <col min="9501" max="9501" customWidth="1" width="11.5703125"/>
    <col min="9502" max="9502" customWidth="1" width="11.5703125"/>
    <col min="9503" max="9503" customWidth="1" width="11.5703125"/>
    <col min="9504" max="9504" customWidth="1" width="11.5703125"/>
    <col min="9505" max="9505" customWidth="1" width="11.5703125"/>
    <col min="9506" max="9506" customWidth="1" width="11.5703125"/>
    <col min="9507" max="9507" customWidth="1" width="11.5703125"/>
    <col min="9508" max="9508" customWidth="1" width="11.5703125"/>
    <col min="9509" max="9509" customWidth="1" width="11.5703125"/>
    <col min="9510" max="9510" customWidth="1" width="11.5703125"/>
    <col min="9511" max="9511" customWidth="1" width="11.5703125"/>
    <col min="9512" max="9512" customWidth="1" width="11.5703125"/>
    <col min="9513" max="9513" customWidth="1" width="11.5703125"/>
    <col min="9514" max="9514" customWidth="1" width="11.5703125"/>
    <col min="9515" max="9515" customWidth="1" width="11.5703125"/>
    <col min="9516" max="9516" customWidth="1" width="11.5703125"/>
    <col min="9517" max="9517" customWidth="1" width="11.5703125"/>
    <col min="9518" max="9518" customWidth="1" width="11.5703125"/>
    <col min="9519" max="9519" customWidth="1" width="11.5703125"/>
    <col min="9520" max="9520" customWidth="1" width="11.5703125"/>
    <col min="9521" max="9521" customWidth="1" width="11.5703125"/>
    <col min="9522" max="9522" customWidth="1" width="11.5703125"/>
    <col min="9523" max="9523" customWidth="1" width="11.5703125"/>
    <col min="9524" max="9524" customWidth="1" width="11.5703125"/>
    <col min="9525" max="9525" customWidth="1" width="11.5703125"/>
    <col min="9526" max="9526" customWidth="1" width="11.5703125"/>
    <col min="9527" max="9527" customWidth="1" width="11.5703125"/>
    <col min="9528" max="9528" customWidth="1" width="11.5703125"/>
    <col min="9529" max="9529" customWidth="1" width="11.5703125"/>
    <col min="9530" max="9530" customWidth="1" width="11.5703125"/>
    <col min="9531" max="9531" customWidth="1" width="11.5703125"/>
    <col min="9532" max="9532" customWidth="1" width="11.5703125"/>
    <col min="9533" max="9533" customWidth="1" width="11.5703125"/>
    <col min="9534" max="9534" customWidth="1" width="11.5703125"/>
    <col min="9535" max="9535" customWidth="1" width="11.5703125"/>
    <col min="9536" max="9536" customWidth="1" width="11.5703125"/>
    <col min="9537" max="9537" customWidth="1" width="11.5703125"/>
    <col min="9538" max="9538" customWidth="1" width="11.5703125"/>
    <col min="9539" max="9539" customWidth="1" width="11.5703125"/>
    <col min="9540" max="9540" customWidth="1" width="11.5703125"/>
    <col min="9541" max="9541" customWidth="1" width="11.5703125"/>
    <col min="9542" max="9542" customWidth="1" width="11.5703125"/>
    <col min="9543" max="9543" customWidth="1" width="11.5703125"/>
    <col min="9544" max="9544" customWidth="1" width="11.5703125"/>
    <col min="9545" max="9545" customWidth="1" width="11.5703125"/>
    <col min="9546" max="9546" customWidth="1" width="11.5703125"/>
    <col min="9547" max="9547" customWidth="1" width="11.5703125"/>
    <col min="9548" max="9548" customWidth="1" width="11.5703125"/>
    <col min="9549" max="9549" customWidth="1" width="11.5703125"/>
    <col min="9550" max="9550" customWidth="1" width="11.5703125"/>
    <col min="9551" max="9551" customWidth="1" width="11.5703125"/>
    <col min="9552" max="9552" customWidth="1" width="11.5703125"/>
    <col min="9553" max="9553" customWidth="1" width="11.5703125"/>
    <col min="9554" max="9554" customWidth="1" width="11.5703125"/>
    <col min="9555" max="9555" customWidth="1" width="11.5703125"/>
    <col min="9556" max="9556" customWidth="1" width="11.5703125"/>
    <col min="9557" max="9557" customWidth="1" width="11.5703125"/>
    <col min="9558" max="9558" customWidth="1" width="11.5703125"/>
    <col min="9559" max="9559" customWidth="1" width="11.5703125"/>
    <col min="9560" max="9560" customWidth="1" width="11.5703125"/>
    <col min="9561" max="9561" customWidth="1" width="11.5703125"/>
    <col min="9562" max="9562" customWidth="1" width="11.5703125"/>
    <col min="9563" max="9563" customWidth="1" width="11.5703125"/>
    <col min="9564" max="9564" customWidth="1" width="11.5703125"/>
    <col min="9565" max="9565" customWidth="1" width="11.5703125"/>
    <col min="9566" max="9566" customWidth="1" width="11.5703125"/>
    <col min="9567" max="9567" customWidth="1" width="11.5703125"/>
    <col min="9568" max="9568" customWidth="1" width="11.5703125"/>
    <col min="9569" max="9569" customWidth="1" width="11.5703125"/>
    <col min="9570" max="9570" customWidth="1" width="11.5703125"/>
    <col min="9571" max="9571" customWidth="1" width="11.5703125"/>
    <col min="9572" max="9572" customWidth="1" width="11.5703125"/>
    <col min="9573" max="9573" customWidth="1" width="11.5703125"/>
    <col min="9574" max="9574" customWidth="1" width="11.5703125"/>
    <col min="9575" max="9575" customWidth="1" width="11.5703125"/>
    <col min="9576" max="9576" customWidth="1" width="11.5703125"/>
    <col min="9577" max="9577" customWidth="1" width="11.5703125"/>
    <col min="9578" max="9578" customWidth="1" width="11.5703125"/>
    <col min="9579" max="9579" customWidth="1" width="11.5703125"/>
    <col min="9580" max="9580" customWidth="1" width="11.5703125"/>
    <col min="9581" max="9581" customWidth="1" width="11.5703125"/>
    <col min="9582" max="9582" customWidth="1" width="11.5703125"/>
    <col min="9583" max="9583" customWidth="1" width="11.5703125"/>
    <col min="9584" max="9584" customWidth="1" width="11.5703125"/>
    <col min="9585" max="9585" customWidth="1" width="11.5703125"/>
    <col min="9586" max="9586" customWidth="1" width="11.5703125"/>
    <col min="9587" max="9587" customWidth="1" width="11.5703125"/>
    <col min="9588" max="9588" customWidth="1" width="11.5703125"/>
    <col min="9589" max="9589" customWidth="1" width="11.5703125"/>
    <col min="9590" max="9590" customWidth="1" width="11.5703125"/>
    <col min="9591" max="9591" customWidth="1" width="11.5703125"/>
    <col min="9592" max="9592" customWidth="1" width="11.5703125"/>
    <col min="9593" max="9593" customWidth="1" width="11.5703125"/>
    <col min="9594" max="9594" customWidth="1" width="11.5703125"/>
    <col min="9595" max="9595" customWidth="1" width="11.5703125"/>
    <col min="9596" max="9596" customWidth="1" width="11.5703125"/>
    <col min="9597" max="9597" customWidth="1" width="11.5703125"/>
    <col min="9598" max="9598" customWidth="1" width="11.5703125"/>
    <col min="9599" max="9599" customWidth="1" width="11.5703125"/>
    <col min="9600" max="9600" customWidth="1" width="11.5703125"/>
    <col min="9601" max="9601" customWidth="1" width="11.5703125"/>
    <col min="9602" max="9602" customWidth="1" width="11.5703125"/>
    <col min="9603" max="9603" customWidth="1" width="11.5703125"/>
    <col min="9604" max="9604" customWidth="1" width="11.5703125"/>
    <col min="9605" max="9605" customWidth="1" width="11.5703125"/>
    <col min="9606" max="9606" customWidth="1" width="11.5703125"/>
    <col min="9607" max="9607" customWidth="1" width="11.5703125"/>
    <col min="9608" max="9608" customWidth="1" width="11.5703125"/>
    <col min="9609" max="9609" customWidth="1" width="11.5703125"/>
    <col min="9610" max="9610" customWidth="1" width="11.5703125"/>
    <col min="9611" max="9611" customWidth="1" width="11.5703125"/>
    <col min="9612" max="9612" customWidth="1" width="11.5703125"/>
    <col min="9613" max="9613" customWidth="1" width="11.5703125"/>
    <col min="9614" max="9614" customWidth="1" width="11.5703125"/>
    <col min="9615" max="9615" customWidth="1" width="11.5703125"/>
    <col min="9616" max="9616" customWidth="1" width="11.5703125"/>
    <col min="9617" max="9617" customWidth="1" width="11.5703125"/>
    <col min="9618" max="9618" customWidth="1" width="11.5703125"/>
    <col min="9619" max="9619" customWidth="1" width="11.5703125"/>
    <col min="9620" max="9620" customWidth="1" width="11.5703125"/>
    <col min="9621" max="9621" customWidth="1" width="11.5703125"/>
    <col min="9622" max="9622" customWidth="1" width="11.5703125"/>
    <col min="9623" max="9623" customWidth="1" width="11.5703125"/>
    <col min="9624" max="9624" customWidth="1" width="11.5703125"/>
    <col min="9625" max="9625" customWidth="1" width="11.5703125"/>
    <col min="9626" max="9626" customWidth="1" width="11.5703125"/>
    <col min="9627" max="9627" customWidth="1" width="11.5703125"/>
    <col min="9628" max="9628" customWidth="1" width="11.5703125"/>
    <col min="9629" max="9629" customWidth="1" width="11.5703125"/>
    <col min="9630" max="9630" customWidth="1" width="11.5703125"/>
    <col min="9631" max="9631" customWidth="1" width="11.5703125"/>
    <col min="9632" max="9632" customWidth="1" width="11.5703125"/>
    <col min="9633" max="9633" customWidth="1" width="11.5703125"/>
    <col min="9634" max="9634" customWidth="1" width="11.5703125"/>
    <col min="9635" max="9635" customWidth="1" width="11.5703125"/>
    <col min="9636" max="9636" customWidth="1" width="11.5703125"/>
    <col min="9637" max="9637" customWidth="1" width="11.5703125"/>
    <col min="9638" max="9638" customWidth="1" width="11.5703125"/>
    <col min="9639" max="9639" customWidth="1" width="11.5703125"/>
    <col min="9640" max="9640" customWidth="1" width="11.5703125"/>
    <col min="9641" max="9641" customWidth="1" width="11.5703125"/>
    <col min="9642" max="9642" customWidth="1" width="11.5703125"/>
    <col min="9643" max="9643" customWidth="1" width="11.5703125"/>
    <col min="9644" max="9644" customWidth="1" width="11.5703125"/>
    <col min="9645" max="9645" customWidth="1" width="11.5703125"/>
    <col min="9646" max="9646" customWidth="1" width="11.5703125"/>
    <col min="9647" max="9647" customWidth="1" width="11.5703125"/>
    <col min="9648" max="9648" customWidth="1" width="11.5703125"/>
    <col min="9649" max="9649" customWidth="1" width="11.5703125"/>
    <col min="9650" max="9650" customWidth="1" width="11.5703125"/>
    <col min="9651" max="9651" customWidth="1" width="11.5703125"/>
    <col min="9652" max="9652" customWidth="1" width="11.5703125"/>
    <col min="9653" max="9653" customWidth="1" width="11.5703125"/>
    <col min="9654" max="9654" customWidth="1" width="11.5703125"/>
    <col min="9655" max="9655" customWidth="1" width="11.5703125"/>
    <col min="9656" max="9656" customWidth="1" width="11.5703125"/>
    <col min="9657" max="9657" customWidth="1" width="11.5703125"/>
    <col min="9658" max="9658" customWidth="1" width="11.5703125"/>
    <col min="9659" max="9659" customWidth="1" width="11.5703125"/>
    <col min="9660" max="9660" customWidth="1" width="11.5703125"/>
    <col min="9661" max="9661" customWidth="1" width="11.5703125"/>
    <col min="9662" max="9662" customWidth="1" width="11.5703125"/>
    <col min="9663" max="9663" customWidth="1" width="11.5703125"/>
    <col min="9664" max="9664" customWidth="1" width="11.5703125"/>
    <col min="9665" max="9665" customWidth="1" width="11.5703125"/>
    <col min="9666" max="9666" customWidth="1" width="11.5703125"/>
    <col min="9667" max="9667" customWidth="1" width="11.5703125"/>
    <col min="9668" max="9668" customWidth="1" width="11.5703125"/>
    <col min="9669" max="9669" customWidth="1" width="11.5703125"/>
    <col min="9670" max="9670" customWidth="1" width="11.5703125"/>
    <col min="9671" max="9671" customWidth="1" width="11.5703125"/>
    <col min="9672" max="9672" customWidth="1" width="11.5703125"/>
    <col min="9673" max="9673" customWidth="1" width="11.5703125"/>
    <col min="9674" max="9674" customWidth="1" width="11.5703125"/>
    <col min="9675" max="9675" customWidth="1" width="11.5703125"/>
    <col min="9676" max="9676" customWidth="1" width="11.5703125"/>
    <col min="9677" max="9677" customWidth="1" width="11.5703125"/>
    <col min="9678" max="9678" customWidth="1" width="11.5703125"/>
    <col min="9679" max="9679" customWidth="1" width="11.5703125"/>
    <col min="9680" max="9680" customWidth="1" width="11.5703125"/>
    <col min="9681" max="9681" customWidth="1" width="11.5703125"/>
    <col min="9682" max="9682" customWidth="1" width="11.5703125"/>
    <col min="9683" max="9683" customWidth="1" width="11.5703125"/>
    <col min="9684" max="9684" customWidth="1" width="11.5703125"/>
    <col min="9685" max="9685" customWidth="1" width="11.5703125"/>
    <col min="9686" max="9686" customWidth="1" width="11.5703125"/>
    <col min="9687" max="9687" customWidth="1" width="11.5703125"/>
    <col min="9688" max="9688" customWidth="1" width="11.5703125"/>
    <col min="9689" max="9689" customWidth="1" width="11.5703125"/>
    <col min="9690" max="9690" customWidth="1" width="11.5703125"/>
    <col min="9691" max="9691" customWidth="1" width="11.5703125"/>
    <col min="9692" max="9692" customWidth="1" width="11.5703125"/>
    <col min="9693" max="9693" customWidth="1" width="11.5703125"/>
    <col min="9694" max="9694" customWidth="1" width="11.5703125"/>
    <col min="9695" max="9695" customWidth="1" width="11.5703125"/>
    <col min="9696" max="9696" customWidth="1" width="11.5703125"/>
    <col min="9697" max="9697" customWidth="1" width="11.5703125"/>
    <col min="9698" max="9698" customWidth="1" width="11.5703125"/>
    <col min="9699" max="9699" customWidth="1" width="11.5703125"/>
    <col min="9700" max="9700" customWidth="1" width="11.5703125"/>
    <col min="9701" max="9701" customWidth="1" width="11.5703125"/>
    <col min="9702" max="9702" customWidth="1" width="11.5703125"/>
    <col min="9703" max="9703" customWidth="1" width="11.5703125"/>
    <col min="9704" max="9704" customWidth="1" width="11.5703125"/>
    <col min="9705" max="9705" customWidth="1" width="11.5703125"/>
    <col min="9706" max="9706" customWidth="1" width="11.5703125"/>
    <col min="9707" max="9707" customWidth="1" width="11.5703125"/>
    <col min="9708" max="9708" customWidth="1" width="11.5703125"/>
    <col min="9709" max="9709" customWidth="1" width="11.5703125"/>
    <col min="9710" max="9710" customWidth="1" width="11.5703125"/>
    <col min="9711" max="9711" customWidth="1" width="11.5703125"/>
    <col min="9712" max="9712" customWidth="1" width="11.5703125"/>
    <col min="9713" max="9713" customWidth="1" width="11.5703125"/>
    <col min="9714" max="9714" customWidth="1" width="11.5703125"/>
    <col min="9715" max="9715" customWidth="1" width="11.5703125"/>
    <col min="9716" max="9716" customWidth="1" width="11.5703125"/>
    <col min="9717" max="9717" customWidth="1" width="11.5703125"/>
    <col min="9718" max="9718" customWidth="1" width="11.5703125"/>
    <col min="9719" max="9719" customWidth="1" width="11.5703125"/>
    <col min="9720" max="9720" customWidth="1" width="11.5703125"/>
    <col min="9721" max="9721" customWidth="1" width="11.5703125"/>
    <col min="9722" max="9722" customWidth="1" width="11.5703125"/>
    <col min="9723" max="9723" customWidth="1" width="11.5703125"/>
    <col min="9724" max="9724" customWidth="1" width="11.5703125"/>
    <col min="9725" max="9725" customWidth="1" width="11.5703125"/>
    <col min="9726" max="9726" customWidth="1" width="11.5703125"/>
    <col min="9727" max="9727" customWidth="1" width="11.5703125"/>
    <col min="9728" max="9728" customWidth="1" width="11.5703125"/>
    <col min="9729" max="9729" customWidth="1" width="11.5703125"/>
    <col min="9730" max="9730" customWidth="1" width="11.5703125"/>
    <col min="9731" max="9731" customWidth="1" width="11.5703125"/>
    <col min="9732" max="9732" customWidth="1" width="11.5703125"/>
    <col min="9733" max="9733" customWidth="1" width="11.5703125"/>
    <col min="9734" max="9734" customWidth="1" width="11.5703125"/>
    <col min="9735" max="9735" customWidth="1" width="11.5703125"/>
    <col min="9736" max="9736" customWidth="1" width="11.5703125"/>
    <col min="9737" max="9737" customWidth="1" width="11.5703125"/>
    <col min="9738" max="9738" customWidth="1" width="11.5703125"/>
    <col min="9739" max="9739" customWidth="1" width="11.5703125"/>
    <col min="9740" max="9740" customWidth="1" width="11.5703125"/>
    <col min="9741" max="9741" customWidth="1" width="11.5703125"/>
    <col min="9742" max="9742" customWidth="1" width="11.5703125"/>
    <col min="9743" max="9743" customWidth="1" width="11.5703125"/>
    <col min="9744" max="9744" customWidth="1" width="11.5703125"/>
    <col min="9745" max="9745" customWidth="1" width="11.5703125"/>
    <col min="9746" max="9746" customWidth="1" width="11.5703125"/>
    <col min="9747" max="9747" customWidth="1" width="11.5703125"/>
    <col min="9748" max="9748" customWidth="1" width="11.5703125"/>
    <col min="9749" max="9749" customWidth="1" width="11.5703125"/>
    <col min="9750" max="9750" customWidth="1" width="11.5703125"/>
    <col min="9751" max="9751" customWidth="1" width="11.5703125"/>
    <col min="9752" max="9752" customWidth="1" width="11.5703125"/>
    <col min="9753" max="9753" customWidth="1" width="11.5703125"/>
    <col min="9754" max="9754" customWidth="1" width="11.5703125"/>
    <col min="9755" max="9755" customWidth="1" width="11.5703125"/>
    <col min="9756" max="9756" customWidth="1" width="11.5703125"/>
    <col min="9757" max="9757" customWidth="1" width="11.5703125"/>
    <col min="9758" max="9758" customWidth="1" width="11.5703125"/>
    <col min="9759" max="9759" customWidth="1" width="11.5703125"/>
    <col min="9760" max="9760" customWidth="1" width="11.5703125"/>
    <col min="9761" max="9761" customWidth="1" width="11.5703125"/>
    <col min="9762" max="9762" customWidth="1" width="11.5703125"/>
    <col min="9763" max="9763" customWidth="1" width="11.5703125"/>
    <col min="9764" max="9764" customWidth="1" width="11.5703125"/>
    <col min="9765" max="9765" customWidth="1" width="11.5703125"/>
    <col min="9766" max="9766" customWidth="1" width="11.5703125"/>
    <col min="9767" max="9767" customWidth="1" width="11.5703125"/>
    <col min="9768" max="9768" customWidth="1" width="11.5703125"/>
    <col min="9769" max="9769" customWidth="1" width="11.5703125"/>
    <col min="9770" max="9770" customWidth="1" width="11.5703125"/>
    <col min="9771" max="9771" customWidth="1" width="11.5703125"/>
    <col min="9772" max="9772" customWidth="1" width="11.5703125"/>
    <col min="9773" max="9773" customWidth="1" width="11.5703125"/>
    <col min="9774" max="9774" customWidth="1" width="11.5703125"/>
    <col min="9775" max="9775" customWidth="1" width="11.5703125"/>
    <col min="9776" max="9776" customWidth="1" width="11.5703125"/>
    <col min="9777" max="9777" customWidth="1" width="11.5703125"/>
    <col min="9778" max="9778" customWidth="1" width="11.5703125"/>
    <col min="9779" max="9779" customWidth="1" width="11.5703125"/>
    <col min="9780" max="9780" customWidth="1" width="11.5703125"/>
    <col min="9781" max="9781" customWidth="1" width="11.5703125"/>
    <col min="9782" max="9782" customWidth="1" width="11.5703125"/>
    <col min="9783" max="9783" customWidth="1" width="11.5703125"/>
    <col min="9784" max="9784" customWidth="1" width="11.5703125"/>
    <col min="9785" max="9785" customWidth="1" width="11.5703125"/>
    <col min="9786" max="9786" customWidth="1" width="11.5703125"/>
    <col min="9787" max="9787" customWidth="1" width="11.5703125"/>
    <col min="9788" max="9788" customWidth="1" width="11.5703125"/>
    <col min="9789" max="9789" customWidth="1" width="11.5703125"/>
    <col min="9790" max="9790" customWidth="1" width="11.5703125"/>
    <col min="9791" max="9791" customWidth="1" width="11.5703125"/>
    <col min="9792" max="9792" customWidth="1" width="11.5703125"/>
    <col min="9793" max="9793" customWidth="1" width="11.5703125"/>
    <col min="9794" max="9794" customWidth="1" width="11.5703125"/>
    <col min="9795" max="9795" customWidth="1" width="11.5703125"/>
    <col min="9796" max="9796" customWidth="1" width="11.5703125"/>
    <col min="9797" max="9797" customWidth="1" width="11.5703125"/>
    <col min="9798" max="9798" customWidth="1" width="11.5703125"/>
    <col min="9799" max="9799" customWidth="1" width="11.5703125"/>
    <col min="9800" max="9800" customWidth="1" width="11.5703125"/>
    <col min="9801" max="9801" customWidth="1" width="11.5703125"/>
    <col min="9802" max="9802" customWidth="1" width="11.5703125"/>
    <col min="9803" max="9803" customWidth="1" width="11.5703125"/>
    <col min="9804" max="9804" customWidth="1" width="11.5703125"/>
    <col min="9805" max="9805" customWidth="1" width="11.5703125"/>
    <col min="9806" max="9806" customWidth="1" width="11.5703125"/>
    <col min="9807" max="9807" customWidth="1" width="11.5703125"/>
    <col min="9808" max="9808" customWidth="1" width="11.5703125"/>
    <col min="9809" max="9809" customWidth="1" width="11.5703125"/>
    <col min="9810" max="9810" customWidth="1" width="11.5703125"/>
    <col min="9811" max="9811" customWidth="1" width="11.5703125"/>
    <col min="9812" max="9812" customWidth="1" width="11.5703125"/>
    <col min="9813" max="9813" customWidth="1" width="11.5703125"/>
    <col min="9814" max="9814" customWidth="1" width="11.5703125"/>
    <col min="9815" max="9815" customWidth="1" width="11.5703125"/>
    <col min="9816" max="9816" customWidth="1" width="11.5703125"/>
    <col min="9817" max="9817" customWidth="1" width="11.5703125"/>
    <col min="9818" max="9818" customWidth="1" width="11.5703125"/>
    <col min="9819" max="9819" customWidth="1" width="11.5703125"/>
    <col min="9820" max="9820" customWidth="1" width="11.5703125"/>
    <col min="9821" max="9821" customWidth="1" width="11.5703125"/>
    <col min="9822" max="9822" customWidth="1" width="11.5703125"/>
    <col min="9823" max="9823" customWidth="1" width="11.5703125"/>
    <col min="9824" max="9824" customWidth="1" width="11.5703125"/>
    <col min="9825" max="9825" customWidth="1" width="11.5703125"/>
    <col min="9826" max="9826" customWidth="1" width="11.5703125"/>
    <col min="9827" max="9827" customWidth="1" width="11.5703125"/>
    <col min="9828" max="9828" customWidth="1" width="11.5703125"/>
    <col min="9829" max="9829" customWidth="1" width="11.5703125"/>
    <col min="9830" max="9830" customWidth="1" width="11.5703125"/>
    <col min="9831" max="9831" customWidth="1" width="11.5703125"/>
    <col min="9832" max="9832" customWidth="1" width="11.5703125"/>
    <col min="9833" max="9833" customWidth="1" width="11.5703125"/>
    <col min="9834" max="9834" customWidth="1" width="11.5703125"/>
    <col min="9835" max="9835" customWidth="1" width="11.5703125"/>
    <col min="9836" max="9836" customWidth="1" width="11.5703125"/>
    <col min="9837" max="9837" customWidth="1" width="11.5703125"/>
    <col min="9838" max="9838" customWidth="1" width="11.5703125"/>
    <col min="9839" max="9839" customWidth="1" width="11.5703125"/>
    <col min="9840" max="9840" customWidth="1" width="11.5703125"/>
    <col min="9841" max="9841" customWidth="1" width="11.5703125"/>
    <col min="9842" max="9842" customWidth="1" width="11.5703125"/>
    <col min="9843" max="9843" customWidth="1" width="11.5703125"/>
    <col min="9844" max="9844" customWidth="1" width="11.5703125"/>
    <col min="9845" max="9845" customWidth="1" width="11.5703125"/>
    <col min="9846" max="9846" customWidth="1" width="11.5703125"/>
    <col min="9847" max="9847" customWidth="1" width="11.5703125"/>
    <col min="9848" max="9848" customWidth="1" width="11.5703125"/>
    <col min="9849" max="9849" customWidth="1" width="11.5703125"/>
    <col min="9850" max="9850" customWidth="1" width="11.5703125"/>
    <col min="9851" max="9851" customWidth="1" width="11.5703125"/>
    <col min="9852" max="9852" customWidth="1" width="11.5703125"/>
    <col min="9853" max="9853" customWidth="1" width="11.5703125"/>
    <col min="9854" max="9854" customWidth="1" width="11.5703125"/>
    <col min="9855" max="9855" customWidth="1" width="11.5703125"/>
    <col min="9856" max="9856" customWidth="1" width="11.5703125"/>
    <col min="9857" max="9857" customWidth="1" width="11.5703125"/>
    <col min="9858" max="9858" customWidth="1" width="11.5703125"/>
    <col min="9859" max="9859" customWidth="1" width="11.5703125"/>
    <col min="9860" max="9860" customWidth="1" width="11.5703125"/>
    <col min="9861" max="9861" customWidth="1" width="11.5703125"/>
    <col min="9862" max="9862" customWidth="1" width="11.5703125"/>
    <col min="9863" max="9863" customWidth="1" width="11.5703125"/>
    <col min="9864" max="9864" customWidth="1" width="11.5703125"/>
    <col min="9865" max="9865" customWidth="1" width="11.5703125"/>
    <col min="9866" max="9866" customWidth="1" width="11.5703125"/>
    <col min="9867" max="9867" customWidth="1" width="11.5703125"/>
    <col min="9868" max="9868" customWidth="1" width="11.5703125"/>
    <col min="9869" max="9869" customWidth="1" width="11.5703125"/>
    <col min="9870" max="9870" customWidth="1" width="11.5703125"/>
    <col min="9871" max="9871" customWidth="1" width="11.5703125"/>
    <col min="9872" max="9872" customWidth="1" width="11.5703125"/>
    <col min="9873" max="9873" customWidth="1" width="11.5703125"/>
    <col min="9874" max="9874" customWidth="1" width="11.5703125"/>
    <col min="9875" max="9875" customWidth="1" width="11.5703125"/>
    <col min="9876" max="9876" customWidth="1" width="11.5703125"/>
    <col min="9877" max="9877" customWidth="1" width="11.5703125"/>
    <col min="9878" max="9878" customWidth="1" width="11.5703125"/>
    <col min="9879" max="9879" customWidth="1" width="11.5703125"/>
    <col min="9880" max="9880" customWidth="1" width="11.5703125"/>
    <col min="9881" max="9881" customWidth="1" width="11.5703125"/>
    <col min="9882" max="9882" customWidth="1" width="11.5703125"/>
    <col min="9883" max="9883" customWidth="1" width="11.5703125"/>
    <col min="9884" max="9884" customWidth="1" width="11.5703125"/>
    <col min="9885" max="9885" customWidth="1" width="11.5703125"/>
    <col min="9886" max="9886" customWidth="1" width="11.5703125"/>
    <col min="9887" max="9887" customWidth="1" width="11.5703125"/>
    <col min="9888" max="9888" customWidth="1" width="11.5703125"/>
    <col min="9889" max="9889" customWidth="1" width="11.5703125"/>
    <col min="9890" max="9890" customWidth="1" width="11.5703125"/>
    <col min="9891" max="9891" customWidth="1" width="11.5703125"/>
    <col min="9892" max="9892" customWidth="1" width="11.5703125"/>
    <col min="9893" max="9893" customWidth="1" width="11.5703125"/>
    <col min="9894" max="9894" customWidth="1" width="11.5703125"/>
    <col min="9895" max="9895" customWidth="1" width="11.5703125"/>
    <col min="9896" max="9896" customWidth="1" width="11.5703125"/>
    <col min="9897" max="9897" customWidth="1" width="11.5703125"/>
    <col min="9898" max="9898" customWidth="1" width="11.5703125"/>
    <col min="9899" max="9899" customWidth="1" width="11.5703125"/>
    <col min="9900" max="9900" customWidth="1" width="11.5703125"/>
    <col min="9901" max="9901" customWidth="1" width="11.5703125"/>
    <col min="9902" max="9902" customWidth="1" width="11.5703125"/>
    <col min="9903" max="9903" customWidth="1" width="11.5703125"/>
    <col min="9904" max="9904" customWidth="1" width="11.5703125"/>
    <col min="9905" max="9905" customWidth="1" width="11.5703125"/>
    <col min="9906" max="9906" customWidth="1" width="11.5703125"/>
    <col min="9907" max="9907" customWidth="1" width="11.5703125"/>
    <col min="9908" max="9908" customWidth="1" width="11.5703125"/>
    <col min="9909" max="9909" customWidth="1" width="11.5703125"/>
    <col min="9910" max="9910" customWidth="1" width="11.5703125"/>
    <col min="9911" max="9911" customWidth="1" width="11.5703125"/>
    <col min="9912" max="9912" customWidth="1" width="11.5703125"/>
    <col min="9913" max="9913" customWidth="1" width="11.5703125"/>
    <col min="9914" max="9914" customWidth="1" width="11.5703125"/>
    <col min="9915" max="9915" customWidth="1" width="11.5703125"/>
    <col min="9916" max="9916" customWidth="1" width="11.5703125"/>
    <col min="9917" max="9917" customWidth="1" width="11.5703125"/>
    <col min="9918" max="9918" customWidth="1" width="11.5703125"/>
    <col min="9919" max="9919" customWidth="1" width="11.5703125"/>
    <col min="9920" max="9920" customWidth="1" width="11.5703125"/>
    <col min="9921" max="9921" customWidth="1" width="11.5703125"/>
    <col min="9922" max="9922" customWidth="1" width="11.5703125"/>
    <col min="9923" max="9923" customWidth="1" width="11.5703125"/>
    <col min="9924" max="9924" customWidth="1" width="11.5703125"/>
    <col min="9925" max="9925" customWidth="1" width="11.5703125"/>
    <col min="9926" max="9926" customWidth="1" width="11.5703125"/>
    <col min="9927" max="9927" customWidth="1" width="11.5703125"/>
    <col min="9928" max="9928" customWidth="1" width="11.5703125"/>
    <col min="9929" max="9929" customWidth="1" width="11.5703125"/>
    <col min="9930" max="9930" customWidth="1" width="11.5703125"/>
    <col min="9931" max="9931" customWidth="1" width="11.5703125"/>
    <col min="9932" max="9932" customWidth="1" width="11.5703125"/>
    <col min="9933" max="9933" customWidth="1" width="11.5703125"/>
    <col min="9934" max="9934" customWidth="1" width="11.5703125"/>
    <col min="9935" max="9935" customWidth="1" width="11.5703125"/>
    <col min="9936" max="9936" customWidth="1" width="11.5703125"/>
    <col min="9937" max="9937" customWidth="1" width="11.5703125"/>
    <col min="9938" max="9938" customWidth="1" width="11.5703125"/>
    <col min="9939" max="9939" customWidth="1" width="11.5703125"/>
    <col min="9940" max="9940" customWidth="1" width="11.5703125"/>
    <col min="9941" max="9941" customWidth="1" width="11.5703125"/>
    <col min="9942" max="9942" customWidth="1" width="11.5703125"/>
    <col min="9943" max="9943" customWidth="1" width="11.5703125"/>
    <col min="9944" max="9944" customWidth="1" width="11.5703125"/>
    <col min="9945" max="9945" customWidth="1" width="11.5703125"/>
    <col min="9946" max="9946" customWidth="1" width="11.5703125"/>
    <col min="9947" max="9947" customWidth="1" width="11.5703125"/>
    <col min="9948" max="9948" customWidth="1" width="11.5703125"/>
    <col min="9949" max="9949" customWidth="1" width="11.5703125"/>
    <col min="9950" max="9950" customWidth="1" width="11.5703125"/>
    <col min="9951" max="9951" customWidth="1" width="11.5703125"/>
    <col min="9952" max="9952" customWidth="1" width="11.5703125"/>
    <col min="9953" max="9953" customWidth="1" width="11.5703125"/>
    <col min="9954" max="9954" customWidth="1" width="11.5703125"/>
    <col min="9955" max="9955" customWidth="1" width="11.5703125"/>
    <col min="9956" max="9956" customWidth="1" width="11.5703125"/>
    <col min="9957" max="9957" customWidth="1" width="11.5703125"/>
    <col min="9958" max="9958" customWidth="1" width="11.5703125"/>
    <col min="9959" max="9959" customWidth="1" width="11.5703125"/>
    <col min="9960" max="9960" customWidth="1" width="11.5703125"/>
    <col min="9961" max="9961" customWidth="1" width="11.5703125"/>
    <col min="9962" max="9962" customWidth="1" width="11.5703125"/>
    <col min="9963" max="9963" customWidth="1" width="11.5703125"/>
    <col min="9964" max="9964" customWidth="1" width="11.5703125"/>
    <col min="9965" max="9965" customWidth="1" width="11.5703125"/>
    <col min="9966" max="9966" customWidth="1" width="11.5703125"/>
    <col min="9967" max="9967" customWidth="1" width="11.5703125"/>
    <col min="9968" max="9968" customWidth="1" width="11.5703125"/>
    <col min="9969" max="9969" customWidth="1" width="11.5703125"/>
    <col min="9970" max="9970" customWidth="1" width="11.5703125"/>
    <col min="9971" max="9971" customWidth="1" width="11.5703125"/>
    <col min="9972" max="9972" customWidth="1" width="11.5703125"/>
    <col min="9973" max="9973" customWidth="1" width="11.5703125"/>
    <col min="9974" max="9974" customWidth="1" width="11.5703125"/>
    <col min="9975" max="9975" customWidth="1" width="11.5703125"/>
    <col min="9976" max="9976" customWidth="1" width="11.5703125"/>
    <col min="9977" max="9977" customWidth="1" width="11.5703125"/>
    <col min="9978" max="9978" customWidth="1" width="11.5703125"/>
    <col min="9979" max="9979" customWidth="1" width="11.5703125"/>
    <col min="9980" max="9980" customWidth="1" width="11.5703125"/>
    <col min="9981" max="9981" customWidth="1" width="11.5703125"/>
    <col min="9982" max="9982" customWidth="1" width="11.5703125"/>
    <col min="9983" max="9983" customWidth="1" width="11.5703125"/>
    <col min="9984" max="9984" customWidth="1" width="11.5703125"/>
    <col min="9985" max="9985" customWidth="1" width="11.5703125"/>
    <col min="9986" max="9986" customWidth="1" width="11.5703125"/>
    <col min="9987" max="9987" customWidth="1" width="11.5703125"/>
    <col min="9988" max="9988" customWidth="1" width="11.5703125"/>
    <col min="9989" max="9989" customWidth="1" width="11.5703125"/>
    <col min="9990" max="9990" customWidth="1" width="11.5703125"/>
    <col min="9991" max="9991" customWidth="1" width="11.5703125"/>
    <col min="9992" max="9992" customWidth="1" width="11.5703125"/>
    <col min="9993" max="9993" customWidth="1" width="11.5703125"/>
    <col min="9994" max="9994" customWidth="1" width="11.5703125"/>
    <col min="9995" max="9995" customWidth="1" width="11.5703125"/>
    <col min="9996" max="9996" customWidth="1" width="11.5703125"/>
    <col min="9997" max="9997" customWidth="1" width="11.5703125"/>
    <col min="9998" max="9998" customWidth="1" width="11.5703125"/>
    <col min="9999" max="9999" customWidth="1" width="11.5703125"/>
    <col min="10000" max="10000" customWidth="1" width="11.5703125"/>
    <col min="10001" max="10001" customWidth="1" width="11.5703125"/>
    <col min="10002" max="10002" customWidth="1" width="11.5703125"/>
    <col min="10003" max="10003" customWidth="1" width="11.5703125"/>
    <col min="10004" max="10004" customWidth="1" width="11.5703125"/>
    <col min="10005" max="10005" customWidth="1" width="11.5703125"/>
    <col min="10006" max="10006" customWidth="1" width="11.5703125"/>
    <col min="10007" max="10007" customWidth="1" width="11.5703125"/>
    <col min="10008" max="10008" customWidth="1" width="11.5703125"/>
    <col min="10009" max="10009" customWidth="1" width="11.5703125"/>
    <col min="10010" max="10010" customWidth="1" width="11.5703125"/>
    <col min="10011" max="10011" customWidth="1" width="11.5703125"/>
    <col min="10012" max="10012" customWidth="1" width="11.5703125"/>
    <col min="10013" max="10013" customWidth="1" width="11.5703125"/>
    <col min="10014" max="10014" customWidth="1" width="11.5703125"/>
    <col min="10015" max="10015" customWidth="1" width="11.5703125"/>
    <col min="10016" max="10016" customWidth="1" width="11.5703125"/>
    <col min="10017" max="10017" customWidth="1" width="11.5703125"/>
    <col min="10018" max="10018" customWidth="1" width="11.5703125"/>
    <col min="10019" max="10019" customWidth="1" width="11.5703125"/>
    <col min="10020" max="10020" customWidth="1" width="11.5703125"/>
    <col min="10021" max="10021" customWidth="1" width="11.5703125"/>
    <col min="10022" max="10022" customWidth="1" width="11.5703125"/>
    <col min="10023" max="10023" customWidth="1" width="11.5703125"/>
    <col min="10024" max="10024" customWidth="1" width="11.5703125"/>
    <col min="10025" max="10025" customWidth="1" width="11.5703125"/>
    <col min="10026" max="10026" customWidth="1" width="11.5703125"/>
    <col min="10027" max="10027" customWidth="1" width="11.5703125"/>
    <col min="10028" max="10028" customWidth="1" width="11.5703125"/>
    <col min="10029" max="10029" customWidth="1" width="11.5703125"/>
    <col min="10030" max="10030" customWidth="1" width="11.5703125"/>
    <col min="10031" max="10031" customWidth="1" width="11.5703125"/>
    <col min="10032" max="10032" customWidth="1" width="11.5703125"/>
    <col min="10033" max="10033" customWidth="1" width="11.5703125"/>
    <col min="10034" max="10034" customWidth="1" width="11.5703125"/>
    <col min="10035" max="10035" customWidth="1" width="11.5703125"/>
    <col min="10036" max="10036" customWidth="1" width="11.5703125"/>
    <col min="10037" max="10037" customWidth="1" width="11.5703125"/>
    <col min="10038" max="10038" customWidth="1" width="11.5703125"/>
    <col min="10039" max="10039" customWidth="1" width="11.5703125"/>
    <col min="10040" max="10040" customWidth="1" width="11.5703125"/>
    <col min="10041" max="10041" customWidth="1" width="11.5703125"/>
    <col min="10042" max="10042" customWidth="1" width="11.5703125"/>
    <col min="10043" max="10043" customWidth="1" width="11.5703125"/>
    <col min="10044" max="10044" customWidth="1" width="11.5703125"/>
    <col min="10045" max="10045" customWidth="1" width="11.5703125"/>
    <col min="10046" max="10046" customWidth="1" width="11.5703125"/>
    <col min="10047" max="10047" customWidth="1" width="11.5703125"/>
    <col min="10048" max="10048" customWidth="1" width="11.5703125"/>
    <col min="10049" max="10049" customWidth="1" width="11.5703125"/>
    <col min="10050" max="10050" customWidth="1" width="11.5703125"/>
    <col min="10051" max="10051" customWidth="1" width="11.5703125"/>
    <col min="10052" max="10052" customWidth="1" width="11.5703125"/>
    <col min="10053" max="10053" customWidth="1" width="11.5703125"/>
    <col min="10054" max="10054" customWidth="1" width="11.5703125"/>
    <col min="10055" max="10055" customWidth="1" width="11.5703125"/>
    <col min="10056" max="10056" customWidth="1" width="11.5703125"/>
    <col min="10057" max="10057" customWidth="1" width="11.5703125"/>
    <col min="10058" max="10058" customWidth="1" width="11.5703125"/>
    <col min="10059" max="10059" customWidth="1" width="11.5703125"/>
    <col min="10060" max="10060" customWidth="1" width="11.5703125"/>
    <col min="10061" max="10061" customWidth="1" width="11.5703125"/>
    <col min="10062" max="10062" customWidth="1" width="11.5703125"/>
    <col min="10063" max="10063" customWidth="1" width="11.5703125"/>
    <col min="10064" max="10064" customWidth="1" width="11.5703125"/>
    <col min="10065" max="10065" customWidth="1" width="11.5703125"/>
    <col min="10066" max="10066" customWidth="1" width="11.5703125"/>
    <col min="10067" max="10067" customWidth="1" width="11.5703125"/>
    <col min="10068" max="10068" customWidth="1" width="11.5703125"/>
    <col min="10069" max="10069" customWidth="1" width="11.5703125"/>
    <col min="10070" max="10070" customWidth="1" width="11.5703125"/>
    <col min="10071" max="10071" customWidth="1" width="11.5703125"/>
    <col min="10072" max="10072" customWidth="1" width="11.5703125"/>
    <col min="10073" max="10073" customWidth="1" width="11.5703125"/>
    <col min="10074" max="10074" customWidth="1" width="11.5703125"/>
    <col min="10075" max="10075" customWidth="1" width="11.5703125"/>
    <col min="10076" max="10076" customWidth="1" width="11.5703125"/>
    <col min="10077" max="10077" customWidth="1" width="11.5703125"/>
    <col min="10078" max="10078" customWidth="1" width="11.5703125"/>
    <col min="10079" max="10079" customWidth="1" width="11.5703125"/>
    <col min="10080" max="10080" customWidth="1" width="11.5703125"/>
    <col min="10081" max="10081" customWidth="1" width="11.5703125"/>
    <col min="10082" max="10082" customWidth="1" width="11.5703125"/>
    <col min="10083" max="10083" customWidth="1" width="11.5703125"/>
    <col min="10084" max="10084" customWidth="1" width="11.5703125"/>
    <col min="10085" max="10085" customWidth="1" width="11.5703125"/>
    <col min="10086" max="10086" customWidth="1" width="11.5703125"/>
    <col min="10087" max="10087" customWidth="1" width="11.5703125"/>
    <col min="10088" max="10088" customWidth="1" width="11.5703125"/>
    <col min="10089" max="10089" customWidth="1" width="11.5703125"/>
    <col min="10090" max="10090" customWidth="1" width="11.5703125"/>
    <col min="10091" max="10091" customWidth="1" width="11.5703125"/>
    <col min="10092" max="10092" customWidth="1" width="11.5703125"/>
    <col min="10093" max="10093" customWidth="1" width="11.5703125"/>
    <col min="10094" max="10094" customWidth="1" width="11.5703125"/>
    <col min="10095" max="10095" customWidth="1" width="11.5703125"/>
    <col min="10096" max="10096" customWidth="1" width="11.5703125"/>
    <col min="10097" max="10097" customWidth="1" width="11.5703125"/>
    <col min="10098" max="10098" customWidth="1" width="11.5703125"/>
    <col min="10099" max="10099" customWidth="1" width="11.5703125"/>
    <col min="10100" max="10100" customWidth="1" width="11.5703125"/>
    <col min="10101" max="10101" customWidth="1" width="11.5703125"/>
    <col min="10102" max="10102" customWidth="1" width="11.5703125"/>
    <col min="10103" max="10103" customWidth="1" width="11.5703125"/>
    <col min="10104" max="10104" customWidth="1" width="11.5703125"/>
    <col min="10105" max="10105" customWidth="1" width="11.5703125"/>
    <col min="10106" max="10106" customWidth="1" width="11.5703125"/>
    <col min="10107" max="10107" customWidth="1" width="11.5703125"/>
    <col min="10108" max="10108" customWidth="1" width="11.5703125"/>
    <col min="10109" max="10109" customWidth="1" width="11.5703125"/>
    <col min="10110" max="10110" customWidth="1" width="11.5703125"/>
    <col min="10111" max="10111" customWidth="1" width="11.5703125"/>
    <col min="10112" max="10112" customWidth="1" width="11.5703125"/>
    <col min="10113" max="10113" customWidth="1" width="11.5703125"/>
    <col min="10114" max="10114" customWidth="1" width="11.5703125"/>
    <col min="10115" max="10115" customWidth="1" width="11.5703125"/>
    <col min="10116" max="10116" customWidth="1" width="11.5703125"/>
    <col min="10117" max="10117" customWidth="1" width="11.5703125"/>
    <col min="10118" max="10118" customWidth="1" width="11.5703125"/>
    <col min="10119" max="10119" customWidth="1" width="11.5703125"/>
    <col min="10120" max="10120" customWidth="1" width="11.5703125"/>
    <col min="10121" max="10121" customWidth="1" width="11.5703125"/>
    <col min="10122" max="10122" customWidth="1" width="11.5703125"/>
    <col min="10123" max="10123" customWidth="1" width="11.5703125"/>
    <col min="10124" max="10124" customWidth="1" width="11.5703125"/>
    <col min="10125" max="10125" customWidth="1" width="11.5703125"/>
    <col min="10126" max="10126" customWidth="1" width="11.5703125"/>
    <col min="10127" max="10127" customWidth="1" width="11.5703125"/>
    <col min="10128" max="10128" customWidth="1" width="11.5703125"/>
    <col min="10129" max="10129" customWidth="1" width="11.5703125"/>
    <col min="10130" max="10130" customWidth="1" width="11.5703125"/>
    <col min="10131" max="10131" customWidth="1" width="11.5703125"/>
    <col min="10132" max="10132" customWidth="1" width="11.5703125"/>
    <col min="10133" max="10133" customWidth="1" width="11.5703125"/>
    <col min="10134" max="10134" customWidth="1" width="11.5703125"/>
    <col min="10135" max="10135" customWidth="1" width="11.5703125"/>
    <col min="10136" max="10136" customWidth="1" width="11.5703125"/>
    <col min="10137" max="10137" customWidth="1" width="11.5703125"/>
    <col min="10138" max="10138" customWidth="1" width="11.5703125"/>
    <col min="10139" max="10139" customWidth="1" width="11.5703125"/>
    <col min="10140" max="10140" customWidth="1" width="11.5703125"/>
    <col min="10141" max="10141" customWidth="1" width="11.5703125"/>
    <col min="10142" max="10142" customWidth="1" width="11.5703125"/>
    <col min="10143" max="10143" customWidth="1" width="11.5703125"/>
    <col min="10144" max="10144" customWidth="1" width="11.5703125"/>
    <col min="10145" max="10145" customWidth="1" width="11.5703125"/>
    <col min="10146" max="10146" customWidth="1" width="11.5703125"/>
    <col min="10147" max="10147" customWidth="1" width="11.5703125"/>
    <col min="10148" max="10148" customWidth="1" width="11.5703125"/>
    <col min="10149" max="10149" customWidth="1" width="11.5703125"/>
    <col min="10150" max="10150" customWidth="1" width="11.5703125"/>
    <col min="10151" max="10151" customWidth="1" width="11.5703125"/>
    <col min="10152" max="10152" customWidth="1" width="11.5703125"/>
    <col min="10153" max="10153" customWidth="1" width="11.5703125"/>
    <col min="10154" max="10154" customWidth="1" width="11.5703125"/>
    <col min="10155" max="10155" customWidth="1" width="11.5703125"/>
    <col min="10156" max="10156" customWidth="1" width="11.5703125"/>
    <col min="10157" max="10157" customWidth="1" width="11.5703125"/>
    <col min="10158" max="10158" customWidth="1" width="11.5703125"/>
    <col min="10159" max="10159" customWidth="1" width="11.5703125"/>
    <col min="10160" max="10160" customWidth="1" width="11.5703125"/>
    <col min="10161" max="10161" customWidth="1" width="11.5703125"/>
    <col min="10162" max="10162" customWidth="1" width="11.5703125"/>
    <col min="10163" max="10163" customWidth="1" width="11.5703125"/>
    <col min="10164" max="10164" customWidth="1" width="11.5703125"/>
    <col min="10165" max="10165" customWidth="1" width="11.5703125"/>
    <col min="10166" max="10166" customWidth="1" width="11.5703125"/>
    <col min="10167" max="10167" customWidth="1" width="11.5703125"/>
    <col min="10168" max="10168" customWidth="1" width="11.5703125"/>
    <col min="10169" max="10169" customWidth="1" width="11.5703125"/>
    <col min="10170" max="10170" customWidth="1" width="11.5703125"/>
    <col min="10171" max="10171" customWidth="1" width="11.5703125"/>
    <col min="10172" max="10172" customWidth="1" width="11.5703125"/>
    <col min="10173" max="10173" customWidth="1" width="11.5703125"/>
    <col min="10174" max="10174" customWidth="1" width="11.5703125"/>
    <col min="10175" max="10175" customWidth="1" width="11.5703125"/>
    <col min="10176" max="10176" customWidth="1" width="11.5703125"/>
    <col min="10177" max="10177" customWidth="1" width="11.5703125"/>
    <col min="10178" max="10178" customWidth="1" width="11.5703125"/>
    <col min="10179" max="10179" customWidth="1" width="11.5703125"/>
    <col min="10180" max="10180" customWidth="1" width="11.5703125"/>
    <col min="10181" max="10181" customWidth="1" width="11.5703125"/>
    <col min="10182" max="10182" customWidth="1" width="11.5703125"/>
    <col min="10183" max="10183" customWidth="1" width="11.5703125"/>
    <col min="10184" max="10184" customWidth="1" width="11.5703125"/>
    <col min="10185" max="10185" customWidth="1" width="11.5703125"/>
    <col min="10186" max="10186" customWidth="1" width="11.5703125"/>
    <col min="10187" max="10187" customWidth="1" width="11.5703125"/>
    <col min="10188" max="10188" customWidth="1" width="11.5703125"/>
    <col min="10189" max="10189" customWidth="1" width="11.5703125"/>
    <col min="10190" max="10190" customWidth="1" width="11.5703125"/>
    <col min="10191" max="10191" customWidth="1" width="11.5703125"/>
    <col min="10192" max="10192" customWidth="1" width="11.5703125"/>
    <col min="10193" max="10193" customWidth="1" width="11.5703125"/>
    <col min="10194" max="10194" customWidth="1" width="11.5703125"/>
    <col min="10195" max="10195" customWidth="1" width="11.5703125"/>
    <col min="10196" max="10196" customWidth="1" width="11.5703125"/>
    <col min="10197" max="10197" customWidth="1" width="11.5703125"/>
    <col min="10198" max="10198" customWidth="1" width="11.5703125"/>
    <col min="10199" max="10199" customWidth="1" width="11.5703125"/>
    <col min="10200" max="10200" customWidth="1" width="11.5703125"/>
    <col min="10201" max="10201" customWidth="1" width="11.5703125"/>
    <col min="10202" max="10202" customWidth="1" width="11.5703125"/>
    <col min="10203" max="10203" customWidth="1" width="11.5703125"/>
    <col min="10204" max="10204" customWidth="1" width="11.5703125"/>
    <col min="10205" max="10205" customWidth="1" width="11.5703125"/>
    <col min="10206" max="10206" customWidth="1" width="11.5703125"/>
    <col min="10207" max="10207" customWidth="1" width="11.5703125"/>
    <col min="10208" max="10208" customWidth="1" width="11.5703125"/>
    <col min="10209" max="10209" customWidth="1" width="11.5703125"/>
    <col min="10210" max="10210" customWidth="1" width="11.5703125"/>
    <col min="10211" max="10211" customWidth="1" width="11.5703125"/>
    <col min="10212" max="10212" customWidth="1" width="11.5703125"/>
    <col min="10213" max="10213" customWidth="1" width="11.5703125"/>
    <col min="10214" max="10214" customWidth="1" width="11.5703125"/>
    <col min="10215" max="10215" customWidth="1" width="11.5703125"/>
    <col min="10216" max="10216" customWidth="1" width="11.5703125"/>
    <col min="10217" max="10217" customWidth="1" width="11.5703125"/>
    <col min="10218" max="10218" customWidth="1" width="11.5703125"/>
    <col min="10219" max="10219" customWidth="1" width="11.5703125"/>
    <col min="10220" max="10220" customWidth="1" width="11.5703125"/>
    <col min="10221" max="10221" customWidth="1" width="11.5703125"/>
    <col min="10222" max="10222" customWidth="1" width="11.5703125"/>
    <col min="10223" max="10223" customWidth="1" width="11.5703125"/>
    <col min="10224" max="10224" customWidth="1" width="11.5703125"/>
    <col min="10225" max="10225" customWidth="1" width="11.5703125"/>
    <col min="10226" max="10226" customWidth="1" width="11.5703125"/>
    <col min="10227" max="10227" customWidth="1" width="11.5703125"/>
    <col min="10228" max="10228" customWidth="1" width="11.5703125"/>
    <col min="10229" max="10229" customWidth="1" width="11.5703125"/>
    <col min="10230" max="10230" customWidth="1" width="11.5703125"/>
    <col min="10231" max="10231" customWidth="1" width="11.5703125"/>
    <col min="10232" max="10232" customWidth="1" width="11.5703125"/>
    <col min="10233" max="10233" customWidth="1" width="11.5703125"/>
    <col min="10234" max="10234" customWidth="1" width="11.5703125"/>
    <col min="10235" max="10235" customWidth="1" width="11.5703125"/>
    <col min="10236" max="10236" customWidth="1" width="11.5703125"/>
    <col min="10237" max="10237" customWidth="1" width="11.5703125"/>
    <col min="10238" max="10238" customWidth="1" width="11.5703125"/>
    <col min="10239" max="10239" customWidth="1" width="11.5703125"/>
    <col min="10240" max="10240" customWidth="1" width="11.5703125"/>
    <col min="10241" max="10241" customWidth="1" width="11.5703125"/>
    <col min="10242" max="10242" customWidth="1" width="11.5703125"/>
    <col min="10243" max="10243" customWidth="1" width="11.5703125"/>
    <col min="10244" max="10244" customWidth="1" width="11.5703125"/>
    <col min="10245" max="10245" customWidth="1" width="11.5703125"/>
    <col min="10246" max="10246" customWidth="1" width="11.5703125"/>
    <col min="10247" max="10247" customWidth="1" width="11.5703125"/>
    <col min="10248" max="10248" customWidth="1" width="11.5703125"/>
    <col min="10249" max="10249" customWidth="1" width="11.5703125"/>
    <col min="10250" max="10250" customWidth="1" width="11.5703125"/>
    <col min="10251" max="10251" customWidth="1" width="11.5703125"/>
    <col min="10252" max="10252" customWidth="1" width="11.5703125"/>
    <col min="10253" max="10253" customWidth="1" width="11.5703125"/>
    <col min="10254" max="10254" customWidth="1" width="11.5703125"/>
    <col min="10255" max="10255" customWidth="1" width="11.5703125"/>
    <col min="10256" max="10256" customWidth="1" width="11.5703125"/>
    <col min="10257" max="10257" customWidth="1" width="11.5703125"/>
    <col min="10258" max="10258" customWidth="1" width="11.5703125"/>
    <col min="10259" max="10259" customWidth="1" width="11.5703125"/>
    <col min="10260" max="10260" customWidth="1" width="11.5703125"/>
    <col min="10261" max="10261" customWidth="1" width="11.5703125"/>
    <col min="10262" max="10262" customWidth="1" width="11.5703125"/>
    <col min="10263" max="10263" customWidth="1" width="11.5703125"/>
    <col min="10264" max="10264" customWidth="1" width="11.5703125"/>
    <col min="10265" max="10265" customWidth="1" width="11.5703125"/>
    <col min="10266" max="10266" customWidth="1" width="11.5703125"/>
    <col min="10267" max="10267" customWidth="1" width="11.5703125"/>
    <col min="10268" max="10268" customWidth="1" width="11.5703125"/>
    <col min="10269" max="10269" customWidth="1" width="11.5703125"/>
    <col min="10270" max="10270" customWidth="1" width="11.5703125"/>
    <col min="10271" max="10271" customWidth="1" width="11.5703125"/>
    <col min="10272" max="10272" customWidth="1" width="11.5703125"/>
    <col min="10273" max="10273" customWidth="1" width="11.5703125"/>
    <col min="10274" max="10274" customWidth="1" width="11.5703125"/>
    <col min="10275" max="10275" customWidth="1" width="11.5703125"/>
    <col min="10276" max="10276" customWidth="1" width="11.5703125"/>
    <col min="10277" max="10277" customWidth="1" width="11.5703125"/>
    <col min="10278" max="10278" customWidth="1" width="11.5703125"/>
    <col min="10279" max="10279" customWidth="1" width="11.5703125"/>
    <col min="10280" max="10280" customWidth="1" width="11.5703125"/>
    <col min="10281" max="10281" customWidth="1" width="11.5703125"/>
    <col min="10282" max="10282" customWidth="1" width="11.5703125"/>
    <col min="10283" max="10283" customWidth="1" width="11.5703125"/>
    <col min="10284" max="10284" customWidth="1" width="11.5703125"/>
    <col min="10285" max="10285" customWidth="1" width="11.5703125"/>
    <col min="10286" max="10286" customWidth="1" width="11.5703125"/>
    <col min="10287" max="10287" customWidth="1" width="11.5703125"/>
    <col min="10288" max="10288" customWidth="1" width="11.5703125"/>
    <col min="10289" max="10289" customWidth="1" width="11.5703125"/>
    <col min="10290" max="10290" customWidth="1" width="11.5703125"/>
    <col min="10291" max="10291" customWidth="1" width="11.5703125"/>
    <col min="10292" max="10292" customWidth="1" width="11.5703125"/>
    <col min="10293" max="10293" customWidth="1" width="11.5703125"/>
    <col min="10294" max="10294" customWidth="1" width="11.5703125"/>
    <col min="10295" max="10295" customWidth="1" width="11.5703125"/>
    <col min="10296" max="10296" customWidth="1" width="11.5703125"/>
    <col min="10297" max="10297" customWidth="1" width="11.5703125"/>
    <col min="10298" max="10298" customWidth="1" width="11.5703125"/>
    <col min="10299" max="10299" customWidth="1" width="11.5703125"/>
    <col min="10300" max="10300" customWidth="1" width="11.5703125"/>
    <col min="10301" max="10301" customWidth="1" width="11.5703125"/>
    <col min="10302" max="10302" customWidth="1" width="11.5703125"/>
    <col min="10303" max="10303" customWidth="1" width="11.5703125"/>
    <col min="10304" max="10304" customWidth="1" width="11.5703125"/>
    <col min="10305" max="10305" customWidth="1" width="11.5703125"/>
    <col min="10306" max="10306" customWidth="1" width="11.5703125"/>
    <col min="10307" max="10307" customWidth="1" width="11.5703125"/>
    <col min="10308" max="10308" customWidth="1" width="11.5703125"/>
    <col min="10309" max="10309" customWidth="1" width="11.5703125"/>
    <col min="10310" max="10310" customWidth="1" width="11.5703125"/>
    <col min="10311" max="10311" customWidth="1" width="11.5703125"/>
    <col min="10312" max="10312" customWidth="1" width="11.5703125"/>
    <col min="10313" max="10313" customWidth="1" width="11.5703125"/>
    <col min="10314" max="10314" customWidth="1" width="11.5703125"/>
    <col min="10315" max="10315" customWidth="1" width="11.5703125"/>
    <col min="10316" max="10316" customWidth="1" width="11.5703125"/>
    <col min="10317" max="10317" customWidth="1" width="11.5703125"/>
    <col min="10318" max="10318" customWidth="1" width="11.5703125"/>
    <col min="10319" max="10319" customWidth="1" width="11.5703125"/>
    <col min="10320" max="10320" customWidth="1" width="11.5703125"/>
    <col min="10321" max="10321" customWidth="1" width="11.5703125"/>
    <col min="10322" max="10322" customWidth="1" width="11.5703125"/>
    <col min="10323" max="10323" customWidth="1" width="11.5703125"/>
    <col min="10324" max="10324" customWidth="1" width="11.5703125"/>
    <col min="10325" max="10325" customWidth="1" width="11.5703125"/>
    <col min="10326" max="10326" customWidth="1" width="11.5703125"/>
    <col min="10327" max="10327" customWidth="1" width="11.5703125"/>
    <col min="10328" max="10328" customWidth="1" width="11.5703125"/>
    <col min="10329" max="10329" customWidth="1" width="11.5703125"/>
    <col min="10330" max="10330" customWidth="1" width="11.5703125"/>
    <col min="10331" max="10331" customWidth="1" width="11.5703125"/>
    <col min="10332" max="10332" customWidth="1" width="11.5703125"/>
    <col min="10333" max="10333" customWidth="1" width="11.5703125"/>
    <col min="10334" max="10334" customWidth="1" width="11.5703125"/>
    <col min="10335" max="10335" customWidth="1" width="11.5703125"/>
    <col min="10336" max="10336" customWidth="1" width="11.5703125"/>
    <col min="10337" max="10337" customWidth="1" width="11.5703125"/>
    <col min="10338" max="10338" customWidth="1" width="11.5703125"/>
    <col min="10339" max="10339" customWidth="1" width="11.5703125"/>
    <col min="10340" max="10340" customWidth="1" width="11.5703125"/>
    <col min="10341" max="10341" customWidth="1" width="11.5703125"/>
    <col min="10342" max="10342" customWidth="1" width="11.5703125"/>
    <col min="10343" max="10343" customWidth="1" width="11.5703125"/>
    <col min="10344" max="10344" customWidth="1" width="11.5703125"/>
    <col min="10345" max="10345" customWidth="1" width="11.5703125"/>
    <col min="10346" max="10346" customWidth="1" width="11.5703125"/>
    <col min="10347" max="10347" customWidth="1" width="11.5703125"/>
    <col min="10348" max="10348" customWidth="1" width="11.5703125"/>
    <col min="10349" max="10349" customWidth="1" width="11.5703125"/>
    <col min="10350" max="10350" customWidth="1" width="11.5703125"/>
    <col min="10351" max="10351" customWidth="1" width="11.5703125"/>
    <col min="10352" max="10352" customWidth="1" width="11.5703125"/>
    <col min="10353" max="10353" customWidth="1" width="11.5703125"/>
    <col min="10354" max="10354" customWidth="1" width="11.5703125"/>
    <col min="10355" max="10355" customWidth="1" width="11.5703125"/>
    <col min="10356" max="10356" customWidth="1" width="11.5703125"/>
    <col min="10357" max="10357" customWidth="1" width="11.5703125"/>
    <col min="10358" max="10358" customWidth="1" width="11.5703125"/>
    <col min="10359" max="10359" customWidth="1" width="11.5703125"/>
    <col min="10360" max="10360" customWidth="1" width="11.5703125"/>
    <col min="10361" max="10361" customWidth="1" width="11.5703125"/>
    <col min="10362" max="10362" customWidth="1" width="11.5703125"/>
    <col min="10363" max="10363" customWidth="1" width="11.5703125"/>
    <col min="10364" max="10364" customWidth="1" width="11.5703125"/>
    <col min="10365" max="10365" customWidth="1" width="11.5703125"/>
    <col min="10366" max="10366" customWidth="1" width="11.5703125"/>
    <col min="10367" max="10367" customWidth="1" width="11.5703125"/>
    <col min="10368" max="10368" customWidth="1" width="11.5703125"/>
    <col min="10369" max="10369" customWidth="1" width="11.5703125"/>
    <col min="10370" max="10370" customWidth="1" width="11.5703125"/>
    <col min="10371" max="10371" customWidth="1" width="11.5703125"/>
    <col min="10372" max="10372" customWidth="1" width="11.5703125"/>
    <col min="10373" max="10373" customWidth="1" width="11.5703125"/>
    <col min="10374" max="10374" customWidth="1" width="11.5703125"/>
    <col min="10375" max="10375" customWidth="1" width="11.5703125"/>
    <col min="10376" max="10376" customWidth="1" width="11.5703125"/>
    <col min="10377" max="10377" customWidth="1" width="11.5703125"/>
    <col min="10378" max="10378" customWidth="1" width="11.5703125"/>
    <col min="10379" max="10379" customWidth="1" width="11.5703125"/>
    <col min="10380" max="10380" customWidth="1" width="11.5703125"/>
    <col min="10381" max="10381" customWidth="1" width="11.5703125"/>
    <col min="10382" max="10382" customWidth="1" width="11.5703125"/>
    <col min="10383" max="10383" customWidth="1" width="11.5703125"/>
    <col min="10384" max="10384" customWidth="1" width="11.5703125"/>
    <col min="10385" max="10385" customWidth="1" width="11.5703125"/>
    <col min="10386" max="10386" customWidth="1" width="11.5703125"/>
    <col min="10387" max="10387" customWidth="1" width="11.5703125"/>
    <col min="10388" max="10388" customWidth="1" width="11.5703125"/>
    <col min="10389" max="10389" customWidth="1" width="11.5703125"/>
    <col min="10390" max="10390" customWidth="1" width="11.5703125"/>
    <col min="10391" max="10391" customWidth="1" width="11.5703125"/>
    <col min="10392" max="10392" customWidth="1" width="11.5703125"/>
    <col min="10393" max="10393" customWidth="1" width="11.5703125"/>
    <col min="10394" max="10394" customWidth="1" width="11.5703125"/>
    <col min="10395" max="10395" customWidth="1" width="11.5703125"/>
    <col min="10396" max="10396" customWidth="1" width="11.5703125"/>
    <col min="10397" max="10397" customWidth="1" width="11.5703125"/>
    <col min="10398" max="10398" customWidth="1" width="11.5703125"/>
    <col min="10399" max="10399" customWidth="1" width="11.5703125"/>
    <col min="10400" max="10400" customWidth="1" width="11.5703125"/>
    <col min="10401" max="10401" customWidth="1" width="11.5703125"/>
    <col min="10402" max="10402" customWidth="1" width="11.5703125"/>
    <col min="10403" max="10403" customWidth="1" width="11.5703125"/>
    <col min="10404" max="10404" customWidth="1" width="11.5703125"/>
    <col min="10405" max="10405" customWidth="1" width="11.5703125"/>
    <col min="10406" max="10406" customWidth="1" width="11.5703125"/>
    <col min="10407" max="10407" customWidth="1" width="11.5703125"/>
    <col min="10408" max="10408" customWidth="1" width="11.5703125"/>
    <col min="10409" max="10409" customWidth="1" width="11.5703125"/>
    <col min="10410" max="10410" customWidth="1" width="11.5703125"/>
    <col min="10411" max="10411" customWidth="1" width="11.5703125"/>
    <col min="10412" max="10412" customWidth="1" width="11.5703125"/>
    <col min="10413" max="10413" customWidth="1" width="11.5703125"/>
    <col min="10414" max="10414" customWidth="1" width="11.5703125"/>
    <col min="10415" max="10415" customWidth="1" width="11.5703125"/>
    <col min="10416" max="10416" customWidth="1" width="11.5703125"/>
    <col min="10417" max="10417" customWidth="1" width="11.5703125"/>
    <col min="10418" max="10418" customWidth="1" width="11.5703125"/>
    <col min="10419" max="10419" customWidth="1" width="11.5703125"/>
    <col min="10420" max="10420" customWidth="1" width="11.5703125"/>
    <col min="10421" max="10421" customWidth="1" width="11.5703125"/>
    <col min="10422" max="10422" customWidth="1" width="11.5703125"/>
    <col min="10423" max="10423" customWidth="1" width="11.5703125"/>
    <col min="10424" max="10424" customWidth="1" width="11.5703125"/>
    <col min="10425" max="10425" customWidth="1" width="11.5703125"/>
    <col min="10426" max="10426" customWidth="1" width="11.5703125"/>
    <col min="10427" max="10427" customWidth="1" width="11.5703125"/>
    <col min="10428" max="10428" customWidth="1" width="11.5703125"/>
    <col min="10429" max="10429" customWidth="1" width="11.5703125"/>
    <col min="10430" max="10430" customWidth="1" width="11.5703125"/>
    <col min="10431" max="10431" customWidth="1" width="11.5703125"/>
    <col min="10432" max="10432" customWidth="1" width="11.5703125"/>
    <col min="10433" max="10433" customWidth="1" width="11.5703125"/>
    <col min="10434" max="10434" customWidth="1" width="11.5703125"/>
    <col min="10435" max="10435" customWidth="1" width="11.5703125"/>
    <col min="10436" max="10436" customWidth="1" width="11.5703125"/>
    <col min="10437" max="10437" customWidth="1" width="11.5703125"/>
    <col min="10438" max="10438" customWidth="1" width="11.5703125"/>
    <col min="10439" max="10439" customWidth="1" width="11.5703125"/>
    <col min="10440" max="10440" customWidth="1" width="11.5703125"/>
    <col min="10441" max="10441" customWidth="1" width="11.5703125"/>
    <col min="10442" max="10442" customWidth="1" width="11.5703125"/>
    <col min="10443" max="10443" customWidth="1" width="11.5703125"/>
    <col min="10444" max="10444" customWidth="1" width="11.5703125"/>
    <col min="10445" max="10445" customWidth="1" width="11.5703125"/>
    <col min="10446" max="10446" customWidth="1" width="11.5703125"/>
    <col min="10447" max="10447" customWidth="1" width="11.5703125"/>
    <col min="10448" max="10448" customWidth="1" width="11.5703125"/>
    <col min="10449" max="10449" customWidth="1" width="11.5703125"/>
    <col min="10450" max="10450" customWidth="1" width="11.5703125"/>
    <col min="10451" max="10451" customWidth="1" width="11.5703125"/>
    <col min="10452" max="10452" customWidth="1" width="11.5703125"/>
    <col min="10453" max="10453" customWidth="1" width="11.5703125"/>
    <col min="10454" max="10454" customWidth="1" width="11.5703125"/>
    <col min="10455" max="10455" customWidth="1" width="11.5703125"/>
    <col min="10456" max="10456" customWidth="1" width="11.5703125"/>
    <col min="10457" max="10457" customWidth="1" width="11.5703125"/>
    <col min="10458" max="10458" customWidth="1" width="11.5703125"/>
    <col min="10459" max="10459" customWidth="1" width="11.5703125"/>
    <col min="10460" max="10460" customWidth="1" width="11.5703125"/>
    <col min="10461" max="10461" customWidth="1" width="11.5703125"/>
    <col min="10462" max="10462" customWidth="1" width="11.5703125"/>
    <col min="10463" max="10463" customWidth="1" width="11.5703125"/>
    <col min="10464" max="10464" customWidth="1" width="11.5703125"/>
    <col min="10465" max="10465" customWidth="1" width="11.5703125"/>
    <col min="10466" max="10466" customWidth="1" width="11.5703125"/>
    <col min="10467" max="10467" customWidth="1" width="11.5703125"/>
    <col min="10468" max="10468" customWidth="1" width="11.5703125"/>
    <col min="10469" max="10469" customWidth="1" width="11.5703125"/>
    <col min="10470" max="10470" customWidth="1" width="11.5703125"/>
    <col min="10471" max="10471" customWidth="1" width="11.5703125"/>
    <col min="10472" max="10472" customWidth="1" width="11.5703125"/>
    <col min="10473" max="10473" customWidth="1" width="11.5703125"/>
    <col min="10474" max="10474" customWidth="1" width="11.5703125"/>
    <col min="10475" max="10475" customWidth="1" width="11.5703125"/>
    <col min="10476" max="10476" customWidth="1" width="11.5703125"/>
    <col min="10477" max="10477" customWidth="1" width="11.5703125"/>
    <col min="10478" max="10478" customWidth="1" width="11.5703125"/>
    <col min="10479" max="10479" customWidth="1" width="11.5703125"/>
    <col min="10480" max="10480" customWidth="1" width="11.5703125"/>
    <col min="10481" max="10481" customWidth="1" width="11.5703125"/>
    <col min="10482" max="10482" customWidth="1" width="11.5703125"/>
    <col min="10483" max="10483" customWidth="1" width="11.5703125"/>
    <col min="10484" max="10484" customWidth="1" width="11.5703125"/>
    <col min="10485" max="10485" customWidth="1" width="11.5703125"/>
    <col min="10486" max="10486" customWidth="1" width="11.5703125"/>
    <col min="10487" max="10487" customWidth="1" width="11.5703125"/>
    <col min="10488" max="10488" customWidth="1" width="11.5703125"/>
    <col min="10489" max="10489" customWidth="1" width="11.5703125"/>
    <col min="10490" max="10490" customWidth="1" width="11.5703125"/>
    <col min="10491" max="10491" customWidth="1" width="11.5703125"/>
    <col min="10492" max="10492" customWidth="1" width="11.5703125"/>
    <col min="10493" max="10493" customWidth="1" width="11.5703125"/>
    <col min="10494" max="10494" customWidth="1" width="11.5703125"/>
    <col min="10495" max="10495" customWidth="1" width="11.5703125"/>
    <col min="10496" max="10496" customWidth="1" width="11.5703125"/>
    <col min="10497" max="10497" customWidth="1" width="11.5703125"/>
    <col min="10498" max="10498" customWidth="1" width="11.5703125"/>
    <col min="10499" max="10499" customWidth="1" width="11.5703125"/>
    <col min="10500" max="10500" customWidth="1" width="11.5703125"/>
    <col min="10501" max="10501" customWidth="1" width="11.5703125"/>
    <col min="10502" max="10502" customWidth="1" width="11.5703125"/>
    <col min="10503" max="10503" customWidth="1" width="11.5703125"/>
    <col min="10504" max="10504" customWidth="1" width="11.5703125"/>
    <col min="10505" max="10505" customWidth="1" width="11.5703125"/>
    <col min="10506" max="10506" customWidth="1" width="11.5703125"/>
    <col min="10507" max="10507" customWidth="1" width="11.5703125"/>
    <col min="10508" max="10508" customWidth="1" width="11.5703125"/>
    <col min="10509" max="10509" customWidth="1" width="11.5703125"/>
    <col min="10510" max="10510" customWidth="1" width="11.5703125"/>
    <col min="10511" max="10511" customWidth="1" width="11.5703125"/>
    <col min="10512" max="10512" customWidth="1" width="11.5703125"/>
    <col min="10513" max="10513" customWidth="1" width="11.5703125"/>
    <col min="10514" max="10514" customWidth="1" width="11.5703125"/>
    <col min="10515" max="10515" customWidth="1" width="11.5703125"/>
    <col min="10516" max="10516" customWidth="1" width="11.5703125"/>
    <col min="10517" max="10517" customWidth="1" width="11.5703125"/>
    <col min="10518" max="10518" customWidth="1" width="11.5703125"/>
    <col min="10519" max="10519" customWidth="1" width="11.5703125"/>
    <col min="10520" max="10520" customWidth="1" width="11.5703125"/>
    <col min="10521" max="10521" customWidth="1" width="11.5703125"/>
    <col min="10522" max="10522" customWidth="1" width="11.5703125"/>
    <col min="10523" max="10523" customWidth="1" width="11.5703125"/>
    <col min="10524" max="10524" customWidth="1" width="11.5703125"/>
    <col min="10525" max="10525" customWidth="1" width="11.5703125"/>
    <col min="10526" max="10526" customWidth="1" width="11.5703125"/>
    <col min="10527" max="10527" customWidth="1" width="11.5703125"/>
    <col min="10528" max="10528" customWidth="1" width="11.5703125"/>
    <col min="10529" max="10529" customWidth="1" width="11.5703125"/>
    <col min="10530" max="10530" customWidth="1" width="11.5703125"/>
    <col min="10531" max="10531" customWidth="1" width="11.5703125"/>
    <col min="10532" max="10532" customWidth="1" width="11.5703125"/>
    <col min="10533" max="10533" customWidth="1" width="11.5703125"/>
    <col min="10534" max="10534" customWidth="1" width="11.5703125"/>
    <col min="10535" max="10535" customWidth="1" width="11.5703125"/>
    <col min="10536" max="10536" customWidth="1" width="11.5703125"/>
    <col min="10537" max="10537" customWidth="1" width="11.5703125"/>
    <col min="10538" max="10538" customWidth="1" width="11.5703125"/>
    <col min="10539" max="10539" customWidth="1" width="11.5703125"/>
    <col min="10540" max="10540" customWidth="1" width="11.5703125"/>
    <col min="10541" max="10541" customWidth="1" width="11.5703125"/>
    <col min="10542" max="10542" customWidth="1" width="11.5703125"/>
    <col min="10543" max="10543" customWidth="1" width="11.5703125"/>
    <col min="10544" max="10544" customWidth="1" width="11.5703125"/>
    <col min="10545" max="10545" customWidth="1" width="11.5703125"/>
    <col min="10546" max="10546" customWidth="1" width="11.5703125"/>
    <col min="10547" max="10547" customWidth="1" width="11.5703125"/>
    <col min="10548" max="10548" customWidth="1" width="11.5703125"/>
    <col min="10549" max="10549" customWidth="1" width="11.5703125"/>
    <col min="10550" max="10550" customWidth="1" width="11.5703125"/>
    <col min="10551" max="10551" customWidth="1" width="11.5703125"/>
    <col min="10552" max="10552" customWidth="1" width="11.5703125"/>
    <col min="10553" max="10553" customWidth="1" width="11.5703125"/>
    <col min="10554" max="10554" customWidth="1" width="11.5703125"/>
    <col min="10555" max="10555" customWidth="1" width="11.5703125"/>
    <col min="10556" max="10556" customWidth="1" width="11.5703125"/>
    <col min="10557" max="10557" customWidth="1" width="11.5703125"/>
    <col min="10558" max="10558" customWidth="1" width="11.5703125"/>
    <col min="10559" max="10559" customWidth="1" width="11.5703125"/>
    <col min="10560" max="10560" customWidth="1" width="11.5703125"/>
    <col min="10561" max="10561" customWidth="1" width="11.5703125"/>
    <col min="10562" max="10562" customWidth="1" width="11.5703125"/>
    <col min="10563" max="10563" customWidth="1" width="11.5703125"/>
    <col min="10564" max="10564" customWidth="1" width="11.5703125"/>
    <col min="10565" max="10565" customWidth="1" width="11.5703125"/>
    <col min="10566" max="10566" customWidth="1" width="11.5703125"/>
    <col min="10567" max="10567" customWidth="1" width="11.5703125"/>
    <col min="10568" max="10568" customWidth="1" width="11.5703125"/>
    <col min="10569" max="10569" customWidth="1" width="11.5703125"/>
    <col min="10570" max="10570" customWidth="1" width="11.5703125"/>
    <col min="10571" max="10571" customWidth="1" width="11.5703125"/>
    <col min="10572" max="10572" customWidth="1" width="11.5703125"/>
    <col min="10573" max="10573" customWidth="1" width="11.5703125"/>
    <col min="10574" max="10574" customWidth="1" width="11.5703125"/>
    <col min="10575" max="10575" customWidth="1" width="11.5703125"/>
    <col min="10576" max="10576" customWidth="1" width="11.5703125"/>
    <col min="10577" max="10577" customWidth="1" width="11.5703125"/>
    <col min="10578" max="10578" customWidth="1" width="11.5703125"/>
    <col min="10579" max="10579" customWidth="1" width="11.5703125"/>
    <col min="10580" max="10580" customWidth="1" width="11.5703125"/>
    <col min="10581" max="10581" customWidth="1" width="11.5703125"/>
    <col min="10582" max="10582" customWidth="1" width="11.5703125"/>
    <col min="10583" max="10583" customWidth="1" width="11.5703125"/>
    <col min="10584" max="10584" customWidth="1" width="11.5703125"/>
    <col min="10585" max="10585" customWidth="1" width="11.5703125"/>
    <col min="10586" max="10586" customWidth="1" width="11.5703125"/>
    <col min="10587" max="10587" customWidth="1" width="11.5703125"/>
    <col min="10588" max="10588" customWidth="1" width="11.5703125"/>
    <col min="10589" max="10589" customWidth="1" width="11.5703125"/>
    <col min="10590" max="10590" customWidth="1" width="11.5703125"/>
    <col min="10591" max="10591" customWidth="1" width="11.5703125"/>
    <col min="10592" max="10592" customWidth="1" width="11.5703125"/>
    <col min="10593" max="10593" customWidth="1" width="11.5703125"/>
    <col min="10594" max="10594" customWidth="1" width="11.5703125"/>
    <col min="10595" max="10595" customWidth="1" width="11.5703125"/>
    <col min="10596" max="10596" customWidth="1" width="11.5703125"/>
    <col min="10597" max="10597" customWidth="1" width="11.5703125"/>
    <col min="10598" max="10598" customWidth="1" width="11.5703125"/>
    <col min="10599" max="10599" customWidth="1" width="11.5703125"/>
    <col min="10600" max="10600" customWidth="1" width="11.5703125"/>
    <col min="10601" max="10601" customWidth="1" width="11.5703125"/>
    <col min="10602" max="10602" customWidth="1" width="11.5703125"/>
    <col min="10603" max="10603" customWidth="1" width="11.5703125"/>
    <col min="10604" max="10604" customWidth="1" width="11.5703125"/>
    <col min="10605" max="10605" customWidth="1" width="11.5703125"/>
    <col min="10606" max="10606" customWidth="1" width="11.5703125"/>
    <col min="10607" max="10607" customWidth="1" width="11.5703125"/>
    <col min="10608" max="10608" customWidth="1" width="11.5703125"/>
    <col min="10609" max="10609" customWidth="1" width="11.5703125"/>
    <col min="10610" max="10610" customWidth="1" width="11.5703125"/>
    <col min="10611" max="10611" customWidth="1" width="11.5703125"/>
    <col min="10612" max="10612" customWidth="1" width="11.5703125"/>
    <col min="10613" max="10613" customWidth="1" width="11.5703125"/>
    <col min="10614" max="10614" customWidth="1" width="11.5703125"/>
    <col min="10615" max="10615" customWidth="1" width="11.5703125"/>
    <col min="10616" max="10616" customWidth="1" width="11.5703125"/>
    <col min="10617" max="10617" customWidth="1" width="11.5703125"/>
    <col min="10618" max="10618" customWidth="1" width="11.5703125"/>
    <col min="10619" max="10619" customWidth="1" width="11.5703125"/>
    <col min="10620" max="10620" customWidth="1" width="11.5703125"/>
    <col min="10621" max="10621" customWidth="1" width="11.5703125"/>
    <col min="10622" max="10622" customWidth="1" width="11.5703125"/>
    <col min="10623" max="10623" customWidth="1" width="11.5703125"/>
    <col min="10624" max="10624" customWidth="1" width="11.5703125"/>
    <col min="10625" max="10625" customWidth="1" width="11.5703125"/>
    <col min="10626" max="10626" customWidth="1" width="11.5703125"/>
    <col min="10627" max="10627" customWidth="1" width="11.5703125"/>
    <col min="10628" max="10628" customWidth="1" width="11.5703125"/>
    <col min="10629" max="10629" customWidth="1" width="11.5703125"/>
    <col min="10630" max="10630" customWidth="1" width="11.5703125"/>
    <col min="10631" max="10631" customWidth="1" width="11.5703125"/>
    <col min="10632" max="10632" customWidth="1" width="11.5703125"/>
    <col min="10633" max="10633" customWidth="1" width="11.5703125"/>
    <col min="10634" max="10634" customWidth="1" width="11.5703125"/>
    <col min="10635" max="10635" customWidth="1" width="11.5703125"/>
    <col min="10636" max="10636" customWidth="1" width="11.5703125"/>
    <col min="10637" max="10637" customWidth="1" width="11.5703125"/>
    <col min="10638" max="10638" customWidth="1" width="11.5703125"/>
    <col min="10639" max="10639" customWidth="1" width="11.5703125"/>
    <col min="10640" max="10640" customWidth="1" width="11.5703125"/>
    <col min="10641" max="10641" customWidth="1" width="11.5703125"/>
    <col min="10642" max="10642" customWidth="1" width="11.5703125"/>
    <col min="10643" max="10643" customWidth="1" width="11.5703125"/>
    <col min="10644" max="10644" customWidth="1" width="11.5703125"/>
    <col min="10645" max="10645" customWidth="1" width="11.5703125"/>
    <col min="10646" max="10646" customWidth="1" width="11.5703125"/>
    <col min="10647" max="10647" customWidth="1" width="11.5703125"/>
    <col min="10648" max="10648" customWidth="1" width="11.5703125"/>
    <col min="10649" max="10649" customWidth="1" width="11.5703125"/>
    <col min="10650" max="10650" customWidth="1" width="11.5703125"/>
    <col min="10651" max="10651" customWidth="1" width="11.5703125"/>
    <col min="10652" max="10652" customWidth="1" width="11.5703125"/>
    <col min="10653" max="10653" customWidth="1" width="11.5703125"/>
    <col min="10654" max="10654" customWidth="1" width="11.5703125"/>
    <col min="10655" max="10655" customWidth="1" width="11.5703125"/>
    <col min="10656" max="10656" customWidth="1" width="11.5703125"/>
    <col min="10657" max="10657" customWidth="1" width="11.5703125"/>
    <col min="10658" max="10658" customWidth="1" width="11.5703125"/>
    <col min="10659" max="10659" customWidth="1" width="11.5703125"/>
    <col min="10660" max="10660" customWidth="1" width="11.5703125"/>
    <col min="10661" max="10661" customWidth="1" width="11.5703125"/>
    <col min="10662" max="10662" customWidth="1" width="11.5703125"/>
    <col min="10663" max="10663" customWidth="1" width="11.5703125"/>
    <col min="10664" max="10664" customWidth="1" width="11.5703125"/>
    <col min="10665" max="10665" customWidth="1" width="11.5703125"/>
    <col min="10666" max="10666" customWidth="1" width="11.5703125"/>
    <col min="10667" max="10667" customWidth="1" width="11.5703125"/>
    <col min="10668" max="10668" customWidth="1" width="11.5703125"/>
    <col min="10669" max="10669" customWidth="1" width="11.5703125"/>
    <col min="10670" max="10670" customWidth="1" width="11.5703125"/>
    <col min="10671" max="10671" customWidth="1" width="11.5703125"/>
    <col min="10672" max="10672" customWidth="1" width="11.5703125"/>
    <col min="10673" max="10673" customWidth="1" width="11.5703125"/>
    <col min="10674" max="10674" customWidth="1" width="11.5703125"/>
    <col min="10675" max="10675" customWidth="1" width="11.5703125"/>
    <col min="10676" max="10676" customWidth="1" width="11.5703125"/>
    <col min="10677" max="10677" customWidth="1" width="11.5703125"/>
    <col min="10678" max="10678" customWidth="1" width="11.5703125"/>
    <col min="10679" max="10679" customWidth="1" width="11.5703125"/>
    <col min="10680" max="10680" customWidth="1" width="11.5703125"/>
    <col min="10681" max="10681" customWidth="1" width="11.5703125"/>
    <col min="10682" max="10682" customWidth="1" width="11.5703125"/>
    <col min="10683" max="10683" customWidth="1" width="11.5703125"/>
    <col min="10684" max="10684" customWidth="1" width="11.5703125"/>
    <col min="10685" max="10685" customWidth="1" width="11.5703125"/>
    <col min="10686" max="10686" customWidth="1" width="11.5703125"/>
    <col min="10687" max="10687" customWidth="1" width="11.5703125"/>
    <col min="10688" max="10688" customWidth="1" width="11.5703125"/>
    <col min="10689" max="10689" customWidth="1" width="11.5703125"/>
    <col min="10690" max="10690" customWidth="1" width="11.5703125"/>
    <col min="10691" max="10691" customWidth="1" width="11.5703125"/>
    <col min="10692" max="10692" customWidth="1" width="11.5703125"/>
    <col min="10693" max="10693" customWidth="1" width="11.5703125"/>
    <col min="10694" max="10694" customWidth="1" width="11.5703125"/>
    <col min="10695" max="10695" customWidth="1" width="11.5703125"/>
    <col min="10696" max="10696" customWidth="1" width="11.5703125"/>
    <col min="10697" max="10697" customWidth="1" width="11.5703125"/>
    <col min="10698" max="10698" customWidth="1" width="11.5703125"/>
    <col min="10699" max="10699" customWidth="1" width="11.5703125"/>
    <col min="10700" max="10700" customWidth="1" width="11.5703125"/>
    <col min="10701" max="10701" customWidth="1" width="11.5703125"/>
    <col min="10702" max="10702" customWidth="1" width="11.5703125"/>
    <col min="10703" max="10703" customWidth="1" width="11.5703125"/>
    <col min="10704" max="10704" customWidth="1" width="11.5703125"/>
    <col min="10705" max="10705" customWidth="1" width="11.5703125"/>
    <col min="10706" max="10706" customWidth="1" width="11.5703125"/>
    <col min="10707" max="10707" customWidth="1" width="11.5703125"/>
    <col min="10708" max="10708" customWidth="1" width="11.5703125"/>
    <col min="10709" max="10709" customWidth="1" width="11.5703125"/>
    <col min="10710" max="10710" customWidth="1" width="11.5703125"/>
    <col min="10711" max="10711" customWidth="1" width="11.5703125"/>
    <col min="10712" max="10712" customWidth="1" width="11.5703125"/>
    <col min="10713" max="10713" customWidth="1" width="11.5703125"/>
    <col min="10714" max="10714" customWidth="1" width="11.5703125"/>
    <col min="10715" max="10715" customWidth="1" width="11.5703125"/>
    <col min="10716" max="10716" customWidth="1" width="11.5703125"/>
    <col min="10717" max="10717" customWidth="1" width="11.5703125"/>
    <col min="10718" max="10718" customWidth="1" width="11.5703125"/>
    <col min="10719" max="10719" customWidth="1" width="11.5703125"/>
    <col min="10720" max="10720" customWidth="1" width="11.5703125"/>
    <col min="10721" max="10721" customWidth="1" width="11.5703125"/>
    <col min="10722" max="10722" customWidth="1" width="11.5703125"/>
    <col min="10723" max="10723" customWidth="1" width="11.5703125"/>
    <col min="10724" max="10724" customWidth="1" width="11.5703125"/>
    <col min="10725" max="10725" customWidth="1" width="11.5703125"/>
    <col min="10726" max="10726" customWidth="1" width="11.5703125"/>
    <col min="10727" max="10727" customWidth="1" width="11.5703125"/>
    <col min="10728" max="10728" customWidth="1" width="11.5703125"/>
    <col min="10729" max="10729" customWidth="1" width="11.5703125"/>
    <col min="10730" max="10730" customWidth="1" width="11.5703125"/>
    <col min="10731" max="10731" customWidth="1" width="11.5703125"/>
    <col min="10732" max="10732" customWidth="1" width="11.5703125"/>
    <col min="10733" max="10733" customWidth="1" width="11.5703125"/>
    <col min="10734" max="10734" customWidth="1" width="11.5703125"/>
    <col min="10735" max="10735" customWidth="1" width="11.5703125"/>
    <col min="10736" max="10736" customWidth="1" width="11.5703125"/>
    <col min="10737" max="10737" customWidth="1" width="11.5703125"/>
    <col min="10738" max="10738" customWidth="1" width="11.5703125"/>
    <col min="10739" max="10739" customWidth="1" width="11.5703125"/>
    <col min="10740" max="10740" customWidth="1" width="11.5703125"/>
    <col min="10741" max="10741" customWidth="1" width="11.5703125"/>
    <col min="10742" max="10742" customWidth="1" width="11.5703125"/>
    <col min="10743" max="10743" customWidth="1" width="11.5703125"/>
    <col min="10744" max="10744" customWidth="1" width="11.5703125"/>
    <col min="10745" max="10745" customWidth="1" width="11.5703125"/>
    <col min="10746" max="10746" customWidth="1" width="11.5703125"/>
    <col min="10747" max="10747" customWidth="1" width="11.5703125"/>
    <col min="10748" max="10748" customWidth="1" width="11.5703125"/>
    <col min="10749" max="10749" customWidth="1" width="11.5703125"/>
    <col min="10750" max="10750" customWidth="1" width="11.5703125"/>
    <col min="10751" max="10751" customWidth="1" width="11.5703125"/>
    <col min="10752" max="10752" customWidth="1" width="11.5703125"/>
    <col min="10753" max="10753" customWidth="1" width="11.5703125"/>
    <col min="10754" max="10754" customWidth="1" width="11.5703125"/>
    <col min="10755" max="10755" customWidth="1" width="11.5703125"/>
    <col min="10756" max="10756" customWidth="1" width="11.5703125"/>
    <col min="10757" max="10757" customWidth="1" width="11.5703125"/>
    <col min="10758" max="10758" customWidth="1" width="11.5703125"/>
    <col min="10759" max="10759" customWidth="1" width="11.5703125"/>
    <col min="10760" max="10760" customWidth="1" width="11.5703125"/>
    <col min="10761" max="10761" customWidth="1" width="11.5703125"/>
    <col min="10762" max="10762" customWidth="1" width="11.5703125"/>
    <col min="10763" max="10763" customWidth="1" width="11.5703125"/>
    <col min="10764" max="10764" customWidth="1" width="11.5703125"/>
    <col min="10765" max="10765" customWidth="1" width="11.5703125"/>
    <col min="10766" max="10766" customWidth="1" width="11.5703125"/>
    <col min="10767" max="10767" customWidth="1" width="11.5703125"/>
    <col min="10768" max="10768" customWidth="1" width="11.5703125"/>
    <col min="10769" max="10769" customWidth="1" width="11.5703125"/>
    <col min="10770" max="10770" customWidth="1" width="11.5703125"/>
    <col min="10771" max="10771" customWidth="1" width="11.5703125"/>
    <col min="10772" max="10772" customWidth="1" width="11.5703125"/>
    <col min="10773" max="10773" customWidth="1" width="11.5703125"/>
    <col min="10774" max="10774" customWidth="1" width="11.5703125"/>
    <col min="10775" max="10775" customWidth="1" width="11.5703125"/>
    <col min="10776" max="10776" customWidth="1" width="11.5703125"/>
    <col min="10777" max="10777" customWidth="1" width="11.5703125"/>
    <col min="10778" max="10778" customWidth="1" width="11.5703125"/>
    <col min="10779" max="10779" customWidth="1" width="11.5703125"/>
    <col min="10780" max="10780" customWidth="1" width="11.5703125"/>
    <col min="10781" max="10781" customWidth="1" width="11.5703125"/>
    <col min="10782" max="10782" customWidth="1" width="11.5703125"/>
    <col min="10783" max="10783" customWidth="1" width="11.5703125"/>
    <col min="10784" max="10784" customWidth="1" width="11.5703125"/>
    <col min="10785" max="10785" customWidth="1" width="11.5703125"/>
    <col min="10786" max="10786" customWidth="1" width="11.5703125"/>
    <col min="10787" max="10787" customWidth="1" width="11.5703125"/>
    <col min="10788" max="10788" customWidth="1" width="11.5703125"/>
    <col min="10789" max="10789" customWidth="1" width="11.5703125"/>
    <col min="10790" max="10790" customWidth="1" width="11.5703125"/>
    <col min="10791" max="10791" customWidth="1" width="11.5703125"/>
    <col min="10792" max="10792" customWidth="1" width="11.5703125"/>
    <col min="10793" max="10793" customWidth="1" width="11.5703125"/>
    <col min="10794" max="10794" customWidth="1" width="11.5703125"/>
    <col min="10795" max="10795" customWidth="1" width="11.5703125"/>
    <col min="10796" max="10796" customWidth="1" width="11.5703125"/>
    <col min="10797" max="10797" customWidth="1" width="11.5703125"/>
    <col min="10798" max="10798" customWidth="1" width="11.5703125"/>
    <col min="10799" max="10799" customWidth="1" width="11.5703125"/>
    <col min="10800" max="10800" customWidth="1" width="11.5703125"/>
    <col min="10801" max="10801" customWidth="1" width="11.5703125"/>
    <col min="10802" max="10802" customWidth="1" width="11.5703125"/>
    <col min="10803" max="10803" customWidth="1" width="11.5703125"/>
    <col min="10804" max="10804" customWidth="1" width="11.5703125"/>
    <col min="10805" max="10805" customWidth="1" width="11.5703125"/>
    <col min="10806" max="10806" customWidth="1" width="11.5703125"/>
    <col min="10807" max="10807" customWidth="1" width="11.5703125"/>
    <col min="10808" max="10808" customWidth="1" width="11.5703125"/>
    <col min="10809" max="10809" customWidth="1" width="11.5703125"/>
    <col min="10810" max="10810" customWidth="1" width="11.5703125"/>
    <col min="10811" max="10811" customWidth="1" width="11.5703125"/>
    <col min="10812" max="10812" customWidth="1" width="11.5703125"/>
    <col min="10813" max="10813" customWidth="1" width="11.5703125"/>
    <col min="10814" max="10814" customWidth="1" width="11.5703125"/>
    <col min="10815" max="10815" customWidth="1" width="11.5703125"/>
    <col min="10816" max="10816" customWidth="1" width="11.5703125"/>
    <col min="10817" max="10817" customWidth="1" width="11.5703125"/>
    <col min="10818" max="10818" customWidth="1" width="11.5703125"/>
    <col min="10819" max="10819" customWidth="1" width="11.5703125"/>
    <col min="10820" max="10820" customWidth="1" width="11.5703125"/>
    <col min="10821" max="10821" customWidth="1" width="11.5703125"/>
    <col min="10822" max="10822" customWidth="1" width="11.5703125"/>
    <col min="10823" max="10823" customWidth="1" width="11.5703125"/>
    <col min="10824" max="10824" customWidth="1" width="11.5703125"/>
    <col min="10825" max="10825" customWidth="1" width="11.5703125"/>
    <col min="10826" max="10826" customWidth="1" width="11.5703125"/>
    <col min="10827" max="10827" customWidth="1" width="11.5703125"/>
    <col min="10828" max="10828" customWidth="1" width="11.5703125"/>
    <col min="10829" max="10829" customWidth="1" width="11.5703125"/>
    <col min="10830" max="10830" customWidth="1" width="11.5703125"/>
    <col min="10831" max="10831" customWidth="1" width="11.5703125"/>
    <col min="10832" max="10832" customWidth="1" width="11.5703125"/>
    <col min="10833" max="10833" customWidth="1" width="11.5703125"/>
    <col min="10834" max="10834" customWidth="1" width="11.5703125"/>
    <col min="10835" max="10835" customWidth="1" width="11.5703125"/>
    <col min="10836" max="10836" customWidth="1" width="11.5703125"/>
    <col min="10837" max="10837" customWidth="1" width="11.5703125"/>
    <col min="10838" max="10838" customWidth="1" width="11.5703125"/>
    <col min="10839" max="10839" customWidth="1" width="11.5703125"/>
    <col min="10840" max="10840" customWidth="1" width="11.5703125"/>
    <col min="10841" max="10841" customWidth="1" width="11.5703125"/>
    <col min="10842" max="10842" customWidth="1" width="11.5703125"/>
    <col min="10843" max="10843" customWidth="1" width="11.5703125"/>
    <col min="10844" max="10844" customWidth="1" width="11.5703125"/>
    <col min="10845" max="10845" customWidth="1" width="11.5703125"/>
    <col min="10846" max="10846" customWidth="1" width="11.5703125"/>
    <col min="10847" max="10847" customWidth="1" width="11.5703125"/>
    <col min="10848" max="10848" customWidth="1" width="11.5703125"/>
    <col min="10849" max="10849" customWidth="1" width="11.5703125"/>
    <col min="10850" max="10850" customWidth="1" width="11.5703125"/>
    <col min="10851" max="10851" customWidth="1" width="11.5703125"/>
    <col min="10852" max="10852" customWidth="1" width="11.5703125"/>
    <col min="10853" max="10853" customWidth="1" width="11.5703125"/>
    <col min="10854" max="10854" customWidth="1" width="11.5703125"/>
    <col min="10855" max="10855" customWidth="1" width="11.5703125"/>
    <col min="10856" max="10856" customWidth="1" width="11.5703125"/>
    <col min="10857" max="10857" customWidth="1" width="11.5703125"/>
    <col min="10858" max="10858" customWidth="1" width="11.5703125"/>
    <col min="10859" max="10859" customWidth="1" width="11.5703125"/>
    <col min="10860" max="10860" customWidth="1" width="11.5703125"/>
    <col min="10861" max="10861" customWidth="1" width="11.5703125"/>
    <col min="10862" max="10862" customWidth="1" width="11.5703125"/>
    <col min="10863" max="10863" customWidth="1" width="11.5703125"/>
    <col min="10864" max="10864" customWidth="1" width="11.5703125"/>
    <col min="10865" max="10865" customWidth="1" width="11.5703125"/>
    <col min="10866" max="10866" customWidth="1" width="11.5703125"/>
    <col min="10867" max="10867" customWidth="1" width="11.5703125"/>
    <col min="10868" max="10868" customWidth="1" width="11.5703125"/>
    <col min="10869" max="10869" customWidth="1" width="11.5703125"/>
    <col min="10870" max="10870" customWidth="1" width="11.5703125"/>
    <col min="10871" max="10871" customWidth="1" width="11.5703125"/>
    <col min="10872" max="10872" customWidth="1" width="11.5703125"/>
    <col min="10873" max="10873" customWidth="1" width="11.5703125"/>
    <col min="10874" max="10874" customWidth="1" width="11.5703125"/>
    <col min="10875" max="10875" customWidth="1" width="11.5703125"/>
    <col min="10876" max="10876" customWidth="1" width="11.5703125"/>
    <col min="10877" max="10877" customWidth="1" width="11.5703125"/>
    <col min="10878" max="10878" customWidth="1" width="11.5703125"/>
    <col min="10879" max="10879" customWidth="1" width="11.5703125"/>
    <col min="10880" max="10880" customWidth="1" width="11.5703125"/>
    <col min="10881" max="10881" customWidth="1" width="11.5703125"/>
    <col min="10882" max="10882" customWidth="1" width="11.5703125"/>
    <col min="10883" max="10883" customWidth="1" width="11.5703125"/>
    <col min="10884" max="10884" customWidth="1" width="11.5703125"/>
    <col min="10885" max="10885" customWidth="1" width="11.5703125"/>
    <col min="10886" max="10886" customWidth="1" width="11.5703125"/>
    <col min="10887" max="10887" customWidth="1" width="11.5703125"/>
    <col min="10888" max="10888" customWidth="1" width="11.5703125"/>
    <col min="10889" max="10889" customWidth="1" width="11.5703125"/>
    <col min="10890" max="10890" customWidth="1" width="11.5703125"/>
    <col min="10891" max="10891" customWidth="1" width="11.5703125"/>
    <col min="10892" max="10892" customWidth="1" width="11.5703125"/>
    <col min="10893" max="10893" customWidth="1" width="11.5703125"/>
    <col min="10894" max="10894" customWidth="1" width="11.5703125"/>
    <col min="10895" max="10895" customWidth="1" width="11.5703125"/>
    <col min="10896" max="10896" customWidth="1" width="11.5703125"/>
    <col min="10897" max="10897" customWidth="1" width="11.5703125"/>
    <col min="10898" max="10898" customWidth="1" width="11.5703125"/>
    <col min="10899" max="10899" customWidth="1" width="11.5703125"/>
    <col min="10900" max="10900" customWidth="1" width="11.5703125"/>
    <col min="10901" max="10901" customWidth="1" width="11.5703125"/>
    <col min="10902" max="10902" customWidth="1" width="11.5703125"/>
    <col min="10903" max="10903" customWidth="1" width="11.5703125"/>
    <col min="10904" max="10904" customWidth="1" width="11.5703125"/>
    <col min="10905" max="10905" customWidth="1" width="11.5703125"/>
    <col min="10906" max="10906" customWidth="1" width="11.5703125"/>
    <col min="10907" max="10907" customWidth="1" width="11.5703125"/>
    <col min="10908" max="10908" customWidth="1" width="11.5703125"/>
    <col min="10909" max="10909" customWidth="1" width="11.5703125"/>
    <col min="10910" max="10910" customWidth="1" width="11.5703125"/>
    <col min="10911" max="10911" customWidth="1" width="11.5703125"/>
    <col min="10912" max="10912" customWidth="1" width="11.5703125"/>
    <col min="10913" max="10913" customWidth="1" width="11.5703125"/>
    <col min="10914" max="10914" customWidth="1" width="11.5703125"/>
    <col min="10915" max="10915" customWidth="1" width="11.5703125"/>
    <col min="10916" max="10916" customWidth="1" width="11.5703125"/>
    <col min="10917" max="10917" customWidth="1" width="11.5703125"/>
    <col min="10918" max="10918" customWidth="1" width="11.5703125"/>
    <col min="10919" max="10919" customWidth="1" width="11.5703125"/>
    <col min="10920" max="10920" customWidth="1" width="11.5703125"/>
    <col min="10921" max="10921" customWidth="1" width="11.5703125"/>
    <col min="10922" max="10922" customWidth="1" width="11.5703125"/>
    <col min="10923" max="10923" customWidth="1" width="11.5703125"/>
    <col min="10924" max="10924" customWidth="1" width="11.5703125"/>
    <col min="10925" max="10925" customWidth="1" width="11.5703125"/>
    <col min="10926" max="10926" customWidth="1" width="11.5703125"/>
    <col min="10927" max="10927" customWidth="1" width="11.5703125"/>
    <col min="10928" max="10928" customWidth="1" width="11.5703125"/>
    <col min="10929" max="10929" customWidth="1" width="11.5703125"/>
    <col min="10930" max="10930" customWidth="1" width="11.5703125"/>
    <col min="10931" max="10931" customWidth="1" width="11.5703125"/>
    <col min="10932" max="10932" customWidth="1" width="11.5703125"/>
    <col min="10933" max="10933" customWidth="1" width="11.5703125"/>
    <col min="10934" max="10934" customWidth="1" width="11.5703125"/>
    <col min="10935" max="10935" customWidth="1" width="11.5703125"/>
    <col min="10936" max="10936" customWidth="1" width="11.5703125"/>
    <col min="10937" max="10937" customWidth="1" width="11.5703125"/>
    <col min="10938" max="10938" customWidth="1" width="11.5703125"/>
    <col min="10939" max="10939" customWidth="1" width="11.5703125"/>
    <col min="10940" max="10940" customWidth="1" width="11.5703125"/>
    <col min="10941" max="10941" customWidth="1" width="11.5703125"/>
    <col min="10942" max="10942" customWidth="1" width="11.5703125"/>
    <col min="10943" max="10943" customWidth="1" width="11.5703125"/>
    <col min="10944" max="10944" customWidth="1" width="11.5703125"/>
    <col min="10945" max="10945" customWidth="1" width="11.5703125"/>
    <col min="10946" max="10946" customWidth="1" width="11.5703125"/>
    <col min="10947" max="10947" customWidth="1" width="11.5703125"/>
    <col min="10948" max="10948" customWidth="1" width="11.5703125"/>
    <col min="10949" max="10949" customWidth="1" width="11.5703125"/>
    <col min="10950" max="10950" customWidth="1" width="11.5703125"/>
    <col min="10951" max="10951" customWidth="1" width="11.5703125"/>
    <col min="10952" max="10952" customWidth="1" width="11.5703125"/>
    <col min="10953" max="10953" customWidth="1" width="11.5703125"/>
    <col min="10954" max="10954" customWidth="1" width="11.5703125"/>
    <col min="10955" max="10955" customWidth="1" width="11.5703125"/>
    <col min="10956" max="10956" customWidth="1" width="11.5703125"/>
    <col min="10957" max="10957" customWidth="1" width="11.5703125"/>
    <col min="10958" max="10958" customWidth="1" width="11.5703125"/>
    <col min="10959" max="10959" customWidth="1" width="11.5703125"/>
    <col min="10960" max="10960" customWidth="1" width="11.5703125"/>
    <col min="10961" max="10961" customWidth="1" width="11.5703125"/>
    <col min="10962" max="10962" customWidth="1" width="11.5703125"/>
    <col min="10963" max="10963" customWidth="1" width="11.5703125"/>
    <col min="10964" max="10964" customWidth="1" width="11.5703125"/>
    <col min="10965" max="10965" customWidth="1" width="11.5703125"/>
    <col min="10966" max="10966" customWidth="1" width="11.5703125"/>
    <col min="10967" max="10967" customWidth="1" width="11.5703125"/>
    <col min="10968" max="10968" customWidth="1" width="11.5703125"/>
    <col min="10969" max="10969" customWidth="1" width="11.5703125"/>
    <col min="10970" max="10970" customWidth="1" width="11.5703125"/>
    <col min="10971" max="10971" customWidth="1" width="11.5703125"/>
    <col min="10972" max="10972" customWidth="1" width="11.5703125"/>
    <col min="10973" max="10973" customWidth="1" width="11.5703125"/>
    <col min="10974" max="10974" customWidth="1" width="11.5703125"/>
    <col min="10975" max="10975" customWidth="1" width="11.5703125"/>
    <col min="10976" max="10976" customWidth="1" width="11.5703125"/>
    <col min="10977" max="10977" customWidth="1" width="11.5703125"/>
    <col min="10978" max="10978" customWidth="1" width="11.5703125"/>
    <col min="10979" max="10979" customWidth="1" width="11.5703125"/>
    <col min="10980" max="10980" customWidth="1" width="11.5703125"/>
    <col min="10981" max="10981" customWidth="1" width="11.5703125"/>
    <col min="10982" max="10982" customWidth="1" width="11.5703125"/>
    <col min="10983" max="10983" customWidth="1" width="11.5703125"/>
    <col min="10984" max="10984" customWidth="1" width="11.5703125"/>
    <col min="10985" max="10985" customWidth="1" width="11.5703125"/>
    <col min="10986" max="10986" customWidth="1" width="11.5703125"/>
    <col min="10987" max="10987" customWidth="1" width="11.5703125"/>
    <col min="10988" max="10988" customWidth="1" width="11.5703125"/>
    <col min="10989" max="10989" customWidth="1" width="11.5703125"/>
    <col min="10990" max="10990" customWidth="1" width="11.5703125"/>
    <col min="10991" max="10991" customWidth="1" width="11.5703125"/>
    <col min="10992" max="10992" customWidth="1" width="11.5703125"/>
    <col min="10993" max="10993" customWidth="1" width="11.5703125"/>
    <col min="10994" max="10994" customWidth="1" width="11.5703125"/>
    <col min="10995" max="10995" customWidth="1" width="11.5703125"/>
    <col min="10996" max="10996" customWidth="1" width="11.5703125"/>
    <col min="10997" max="10997" customWidth="1" width="11.5703125"/>
    <col min="10998" max="10998" customWidth="1" width="11.5703125"/>
    <col min="10999" max="10999" customWidth="1" width="11.5703125"/>
    <col min="11000" max="11000" customWidth="1" width="11.5703125"/>
    <col min="11001" max="11001" customWidth="1" width="11.5703125"/>
    <col min="11002" max="11002" customWidth="1" width="11.5703125"/>
    <col min="11003" max="11003" customWidth="1" width="11.5703125"/>
    <col min="11004" max="11004" customWidth="1" width="11.5703125"/>
    <col min="11005" max="11005" customWidth="1" width="11.5703125"/>
    <col min="11006" max="11006" customWidth="1" width="11.5703125"/>
    <col min="11007" max="11007" customWidth="1" width="11.5703125"/>
    <col min="11008" max="11008" customWidth="1" width="11.5703125"/>
    <col min="11009" max="11009" customWidth="1" width="11.5703125"/>
    <col min="11010" max="11010" customWidth="1" width="11.5703125"/>
    <col min="11011" max="11011" customWidth="1" width="11.5703125"/>
    <col min="11012" max="11012" customWidth="1" width="11.5703125"/>
    <col min="11013" max="11013" customWidth="1" width="11.5703125"/>
    <col min="11014" max="11014" customWidth="1" width="11.5703125"/>
    <col min="11015" max="11015" customWidth="1" width="11.5703125"/>
    <col min="11016" max="11016" customWidth="1" width="11.5703125"/>
    <col min="11017" max="11017" customWidth="1" width="11.5703125"/>
    <col min="11018" max="11018" customWidth="1" width="11.5703125"/>
    <col min="11019" max="11019" customWidth="1" width="11.5703125"/>
    <col min="11020" max="11020" customWidth="1" width="11.5703125"/>
    <col min="11021" max="11021" customWidth="1" width="11.5703125"/>
    <col min="11022" max="11022" customWidth="1" width="11.5703125"/>
    <col min="11023" max="11023" customWidth="1" width="11.5703125"/>
    <col min="11024" max="11024" customWidth="1" width="11.5703125"/>
    <col min="11025" max="11025" customWidth="1" width="11.5703125"/>
    <col min="11026" max="11026" customWidth="1" width="11.5703125"/>
    <col min="11027" max="11027" customWidth="1" width="11.5703125"/>
    <col min="11028" max="11028" customWidth="1" width="11.5703125"/>
    <col min="11029" max="11029" customWidth="1" width="11.5703125"/>
    <col min="11030" max="11030" customWidth="1" width="11.5703125"/>
    <col min="11031" max="11031" customWidth="1" width="11.5703125"/>
    <col min="11032" max="11032" customWidth="1" width="11.5703125"/>
    <col min="11033" max="11033" customWidth="1" width="11.5703125"/>
    <col min="11034" max="11034" customWidth="1" width="11.5703125"/>
    <col min="11035" max="11035" customWidth="1" width="11.5703125"/>
    <col min="11036" max="11036" customWidth="1" width="11.5703125"/>
    <col min="11037" max="11037" customWidth="1" width="11.5703125"/>
    <col min="11038" max="11038" customWidth="1" width="11.5703125"/>
    <col min="11039" max="11039" customWidth="1" width="11.5703125"/>
    <col min="11040" max="11040" customWidth="1" width="11.5703125"/>
    <col min="11041" max="11041" customWidth="1" width="11.5703125"/>
    <col min="11042" max="11042" customWidth="1" width="11.5703125"/>
    <col min="11043" max="11043" customWidth="1" width="11.5703125"/>
    <col min="11044" max="11044" customWidth="1" width="11.5703125"/>
    <col min="11045" max="11045" customWidth="1" width="11.5703125"/>
    <col min="11046" max="11046" customWidth="1" width="11.5703125"/>
    <col min="11047" max="11047" customWidth="1" width="11.5703125"/>
    <col min="11048" max="11048" customWidth="1" width="11.5703125"/>
    <col min="11049" max="11049" customWidth="1" width="11.5703125"/>
    <col min="11050" max="11050" customWidth="1" width="11.5703125"/>
    <col min="11051" max="11051" customWidth="1" width="11.5703125"/>
    <col min="11052" max="11052" customWidth="1" width="11.5703125"/>
    <col min="11053" max="11053" customWidth="1" width="11.5703125"/>
    <col min="11054" max="11054" customWidth="1" width="11.5703125"/>
    <col min="11055" max="11055" customWidth="1" width="11.5703125"/>
    <col min="11056" max="11056" customWidth="1" width="11.5703125"/>
    <col min="11057" max="11057" customWidth="1" width="11.5703125"/>
    <col min="11058" max="11058" customWidth="1" width="11.5703125"/>
    <col min="11059" max="11059" customWidth="1" width="11.5703125"/>
    <col min="11060" max="11060" customWidth="1" width="11.5703125"/>
    <col min="11061" max="11061" customWidth="1" width="11.5703125"/>
    <col min="11062" max="11062" customWidth="1" width="11.5703125"/>
    <col min="11063" max="11063" customWidth="1" width="11.5703125"/>
    <col min="11064" max="11064" customWidth="1" width="11.5703125"/>
    <col min="11065" max="11065" customWidth="1" width="11.5703125"/>
    <col min="11066" max="11066" customWidth="1" width="11.5703125"/>
    <col min="11067" max="11067" customWidth="1" width="11.5703125"/>
    <col min="11068" max="11068" customWidth="1" width="11.5703125"/>
    <col min="11069" max="11069" customWidth="1" width="11.5703125"/>
    <col min="11070" max="11070" customWidth="1" width="11.5703125"/>
    <col min="11071" max="11071" customWidth="1" width="11.5703125"/>
    <col min="11072" max="11072" customWidth="1" width="11.5703125"/>
    <col min="11073" max="11073" customWidth="1" width="11.5703125"/>
    <col min="11074" max="11074" customWidth="1" width="11.5703125"/>
    <col min="11075" max="11075" customWidth="1" width="11.5703125"/>
    <col min="11076" max="11076" customWidth="1" width="11.5703125"/>
    <col min="11077" max="11077" customWidth="1" width="11.5703125"/>
    <col min="11078" max="11078" customWidth="1" width="11.5703125"/>
    <col min="11079" max="11079" customWidth="1" width="11.5703125"/>
    <col min="11080" max="11080" customWidth="1" width="11.5703125"/>
    <col min="11081" max="11081" customWidth="1" width="11.5703125"/>
    <col min="11082" max="11082" customWidth="1" width="11.5703125"/>
    <col min="11083" max="11083" customWidth="1" width="11.5703125"/>
    <col min="11084" max="11084" customWidth="1" width="11.5703125"/>
    <col min="11085" max="11085" customWidth="1" width="11.5703125"/>
    <col min="11086" max="11086" customWidth="1" width="11.5703125"/>
    <col min="11087" max="11087" customWidth="1" width="11.5703125"/>
    <col min="11088" max="11088" customWidth="1" width="11.5703125"/>
    <col min="11089" max="11089" customWidth="1" width="11.5703125"/>
    <col min="11090" max="11090" customWidth="1" width="11.5703125"/>
    <col min="11091" max="11091" customWidth="1" width="11.5703125"/>
    <col min="11092" max="11092" customWidth="1" width="11.5703125"/>
    <col min="11093" max="11093" customWidth="1" width="11.5703125"/>
    <col min="11094" max="11094" customWidth="1" width="11.5703125"/>
    <col min="11095" max="11095" customWidth="1" width="11.5703125"/>
    <col min="11096" max="11096" customWidth="1" width="11.5703125"/>
    <col min="11097" max="11097" customWidth="1" width="11.5703125"/>
    <col min="11098" max="11098" customWidth="1" width="11.5703125"/>
    <col min="11099" max="11099" customWidth="1" width="11.5703125"/>
    <col min="11100" max="11100" customWidth="1" width="11.5703125"/>
    <col min="11101" max="11101" customWidth="1" width="11.5703125"/>
    <col min="11102" max="11102" customWidth="1" width="11.5703125"/>
    <col min="11103" max="11103" customWidth="1" width="11.5703125"/>
    <col min="11104" max="11104" customWidth="1" width="11.5703125"/>
    <col min="11105" max="11105" customWidth="1" width="11.5703125"/>
    <col min="11106" max="11106" customWidth="1" width="11.5703125"/>
    <col min="11107" max="11107" customWidth="1" width="11.5703125"/>
    <col min="11108" max="11108" customWidth="1" width="11.5703125"/>
    <col min="11109" max="11109" customWidth="1" width="11.5703125"/>
    <col min="11110" max="11110" customWidth="1" width="11.5703125"/>
    <col min="11111" max="11111" customWidth="1" width="11.5703125"/>
    <col min="11112" max="11112" customWidth="1" width="11.5703125"/>
    <col min="11113" max="11113" customWidth="1" width="11.5703125"/>
    <col min="11114" max="11114" customWidth="1" width="11.5703125"/>
    <col min="11115" max="11115" customWidth="1" width="11.5703125"/>
    <col min="11116" max="11116" customWidth="1" width="11.5703125"/>
    <col min="11117" max="11117" customWidth="1" width="11.5703125"/>
    <col min="11118" max="11118" customWidth="1" width="11.5703125"/>
    <col min="11119" max="11119" customWidth="1" width="11.5703125"/>
    <col min="11120" max="11120" customWidth="1" width="11.5703125"/>
    <col min="11121" max="11121" customWidth="1" width="11.5703125"/>
    <col min="11122" max="11122" customWidth="1" width="11.5703125"/>
    <col min="11123" max="11123" customWidth="1" width="11.5703125"/>
    <col min="11124" max="11124" customWidth="1" width="11.5703125"/>
    <col min="11125" max="11125" customWidth="1" width="11.5703125"/>
    <col min="11126" max="11126" customWidth="1" width="11.5703125"/>
    <col min="11127" max="11127" customWidth="1" width="11.5703125"/>
    <col min="11128" max="11128" customWidth="1" width="11.5703125"/>
    <col min="11129" max="11129" customWidth="1" width="11.5703125"/>
    <col min="11130" max="11130" customWidth="1" width="11.5703125"/>
    <col min="11131" max="11131" customWidth="1" width="11.5703125"/>
    <col min="11132" max="11132" customWidth="1" width="11.5703125"/>
    <col min="11133" max="11133" customWidth="1" width="11.5703125"/>
    <col min="11134" max="11134" customWidth="1" width="11.5703125"/>
    <col min="11135" max="11135" customWidth="1" width="11.5703125"/>
    <col min="11136" max="11136" customWidth="1" width="11.5703125"/>
    <col min="11137" max="11137" customWidth="1" width="11.5703125"/>
    <col min="11138" max="11138" customWidth="1" width="11.5703125"/>
    <col min="11139" max="11139" customWidth="1" width="11.5703125"/>
    <col min="11140" max="11140" customWidth="1" width="11.5703125"/>
    <col min="11141" max="11141" customWidth="1" width="11.5703125"/>
    <col min="11142" max="11142" customWidth="1" width="11.5703125"/>
    <col min="11143" max="11143" customWidth="1" width="11.5703125"/>
    <col min="11144" max="11144" customWidth="1" width="11.5703125"/>
    <col min="11145" max="11145" customWidth="1" width="11.5703125"/>
    <col min="11146" max="11146" customWidth="1" width="11.5703125"/>
    <col min="11147" max="11147" customWidth="1" width="11.5703125"/>
    <col min="11148" max="11148" customWidth="1" width="11.5703125"/>
    <col min="11149" max="11149" customWidth="1" width="11.5703125"/>
    <col min="11150" max="11150" customWidth="1" width="11.5703125"/>
    <col min="11151" max="11151" customWidth="1" width="11.5703125"/>
    <col min="11152" max="11152" customWidth="1" width="11.5703125"/>
    <col min="11153" max="11153" customWidth="1" width="11.5703125"/>
    <col min="11154" max="11154" customWidth="1" width="11.5703125"/>
    <col min="11155" max="11155" customWidth="1" width="11.5703125"/>
    <col min="11156" max="11156" customWidth="1" width="11.5703125"/>
    <col min="11157" max="11157" customWidth="1" width="11.5703125"/>
    <col min="11158" max="11158" customWidth="1" width="11.5703125"/>
    <col min="11159" max="11159" customWidth="1" width="11.5703125"/>
    <col min="11160" max="11160" customWidth="1" width="11.5703125"/>
    <col min="11161" max="11161" customWidth="1" width="11.5703125"/>
    <col min="11162" max="11162" customWidth="1" width="11.5703125"/>
    <col min="11163" max="11163" customWidth="1" width="11.5703125"/>
    <col min="11164" max="11164" customWidth="1" width="11.5703125"/>
    <col min="11165" max="11165" customWidth="1" width="11.5703125"/>
    <col min="11166" max="11166" customWidth="1" width="11.5703125"/>
    <col min="11167" max="11167" customWidth="1" width="11.5703125"/>
    <col min="11168" max="11168" customWidth="1" width="11.5703125"/>
    <col min="11169" max="11169" customWidth="1" width="11.5703125"/>
    <col min="11170" max="11170" customWidth="1" width="11.5703125"/>
    <col min="11171" max="11171" customWidth="1" width="11.5703125"/>
    <col min="11172" max="11172" customWidth="1" width="11.5703125"/>
    <col min="11173" max="11173" customWidth="1" width="11.5703125"/>
    <col min="11174" max="11174" customWidth="1" width="11.5703125"/>
    <col min="11175" max="11175" customWidth="1" width="11.5703125"/>
    <col min="11176" max="11176" customWidth="1" width="11.5703125"/>
    <col min="11177" max="11177" customWidth="1" width="11.5703125"/>
    <col min="11178" max="11178" customWidth="1" width="11.5703125"/>
    <col min="11179" max="11179" customWidth="1" width="11.5703125"/>
    <col min="11180" max="11180" customWidth="1" width="11.5703125"/>
    <col min="11181" max="11181" customWidth="1" width="11.5703125"/>
    <col min="11182" max="11182" customWidth="1" width="11.5703125"/>
    <col min="11183" max="11183" customWidth="1" width="11.5703125"/>
    <col min="11184" max="11184" customWidth="1" width="11.5703125"/>
    <col min="11185" max="11185" customWidth="1" width="11.5703125"/>
    <col min="11186" max="11186" customWidth="1" width="11.5703125"/>
    <col min="11187" max="11187" customWidth="1" width="11.5703125"/>
    <col min="11188" max="11188" customWidth="1" width="11.5703125"/>
    <col min="11189" max="11189" customWidth="1" width="11.5703125"/>
    <col min="11190" max="11190" customWidth="1" width="11.5703125"/>
    <col min="11191" max="11191" customWidth="1" width="11.5703125"/>
    <col min="11192" max="11192" customWidth="1" width="11.5703125"/>
    <col min="11193" max="11193" customWidth="1" width="11.5703125"/>
    <col min="11194" max="11194" customWidth="1" width="11.5703125"/>
    <col min="11195" max="11195" customWidth="1" width="11.5703125"/>
    <col min="11196" max="11196" customWidth="1" width="11.5703125"/>
    <col min="11197" max="11197" customWidth="1" width="11.5703125"/>
    <col min="11198" max="11198" customWidth="1" width="11.5703125"/>
    <col min="11199" max="11199" customWidth="1" width="11.5703125"/>
    <col min="11200" max="11200" customWidth="1" width="11.5703125"/>
    <col min="11201" max="11201" customWidth="1" width="11.5703125"/>
    <col min="11202" max="11202" customWidth="1" width="11.5703125"/>
    <col min="11203" max="11203" customWidth="1" width="11.5703125"/>
    <col min="11204" max="11204" customWidth="1" width="11.5703125"/>
    <col min="11205" max="11205" customWidth="1" width="11.5703125"/>
    <col min="11206" max="11206" customWidth="1" width="11.5703125"/>
    <col min="11207" max="11207" customWidth="1" width="11.5703125"/>
    <col min="11208" max="11208" customWidth="1" width="11.5703125"/>
    <col min="11209" max="11209" customWidth="1" width="11.5703125"/>
    <col min="11210" max="11210" customWidth="1" width="11.5703125"/>
    <col min="11211" max="11211" customWidth="1" width="11.5703125"/>
    <col min="11212" max="11212" customWidth="1" width="11.5703125"/>
    <col min="11213" max="11213" customWidth="1" width="11.5703125"/>
    <col min="11214" max="11214" customWidth="1" width="11.5703125"/>
    <col min="11215" max="11215" customWidth="1" width="11.5703125"/>
    <col min="11216" max="11216" customWidth="1" width="11.5703125"/>
    <col min="11217" max="11217" customWidth="1" width="11.5703125"/>
    <col min="11218" max="11218" customWidth="1" width="11.5703125"/>
    <col min="11219" max="11219" customWidth="1" width="11.5703125"/>
    <col min="11220" max="11220" customWidth="1" width="11.5703125"/>
    <col min="11221" max="11221" customWidth="1" width="11.5703125"/>
    <col min="11222" max="11222" customWidth="1" width="11.5703125"/>
    <col min="11223" max="11223" customWidth="1" width="11.5703125"/>
    <col min="11224" max="11224" customWidth="1" width="11.5703125"/>
    <col min="11225" max="11225" customWidth="1" width="11.5703125"/>
    <col min="11226" max="11226" customWidth="1" width="11.5703125"/>
    <col min="11227" max="11227" customWidth="1" width="11.5703125"/>
    <col min="11228" max="11228" customWidth="1" width="11.5703125"/>
    <col min="11229" max="11229" customWidth="1" width="11.5703125"/>
    <col min="11230" max="11230" customWidth="1" width="11.5703125"/>
    <col min="11231" max="11231" customWidth="1" width="11.5703125"/>
    <col min="11232" max="11232" customWidth="1" width="11.5703125"/>
    <col min="11233" max="11233" customWidth="1" width="11.5703125"/>
    <col min="11234" max="11234" customWidth="1" width="11.5703125"/>
    <col min="11235" max="11235" customWidth="1" width="11.5703125"/>
    <col min="11236" max="11236" customWidth="1" width="11.5703125"/>
    <col min="11237" max="11237" customWidth="1" width="11.5703125"/>
    <col min="11238" max="11238" customWidth="1" width="11.5703125"/>
    <col min="11239" max="11239" customWidth="1" width="11.5703125"/>
    <col min="11240" max="11240" customWidth="1" width="11.5703125"/>
    <col min="11241" max="11241" customWidth="1" width="11.5703125"/>
    <col min="11242" max="11242" customWidth="1" width="11.5703125"/>
    <col min="11243" max="11243" customWidth="1" width="11.5703125"/>
    <col min="11244" max="11244" customWidth="1" width="11.5703125"/>
    <col min="11245" max="11245" customWidth="1" width="11.5703125"/>
    <col min="11246" max="11246" customWidth="1" width="11.5703125"/>
    <col min="11247" max="11247" customWidth="1" width="11.5703125"/>
    <col min="11248" max="11248" customWidth="1" width="11.5703125"/>
    <col min="11249" max="11249" customWidth="1" width="11.5703125"/>
    <col min="11250" max="11250" customWidth="1" width="11.5703125"/>
    <col min="11251" max="11251" customWidth="1" width="11.5703125"/>
    <col min="11252" max="11252" customWidth="1" width="11.5703125"/>
    <col min="11253" max="11253" customWidth="1" width="11.5703125"/>
    <col min="11254" max="11254" customWidth="1" width="11.5703125"/>
    <col min="11255" max="11255" customWidth="1" width="11.5703125"/>
    <col min="11256" max="11256" customWidth="1" width="11.5703125"/>
    <col min="11257" max="11257" customWidth="1" width="11.5703125"/>
    <col min="11258" max="11258" customWidth="1" width="11.5703125"/>
    <col min="11259" max="11259" customWidth="1" width="11.5703125"/>
    <col min="11260" max="11260" customWidth="1" width="11.5703125"/>
    <col min="11261" max="11261" customWidth="1" width="11.5703125"/>
    <col min="11262" max="11262" customWidth="1" width="11.5703125"/>
    <col min="11263" max="11263" customWidth="1" width="11.5703125"/>
    <col min="11264" max="11264" customWidth="1" width="11.5703125"/>
    <col min="11265" max="11265" customWidth="1" width="11.5703125"/>
    <col min="11266" max="11266" customWidth="1" width="11.5703125"/>
    <col min="11267" max="11267" customWidth="1" width="11.5703125"/>
    <col min="11268" max="11268" customWidth="1" width="11.5703125"/>
    <col min="11269" max="11269" customWidth="1" width="11.5703125"/>
    <col min="11270" max="11270" customWidth="1" width="11.5703125"/>
    <col min="11271" max="11271" customWidth="1" width="11.5703125"/>
    <col min="11272" max="11272" customWidth="1" width="11.5703125"/>
    <col min="11273" max="11273" customWidth="1" width="11.5703125"/>
    <col min="11274" max="11274" customWidth="1" width="11.5703125"/>
    <col min="11275" max="11275" customWidth="1" width="11.5703125"/>
    <col min="11276" max="11276" customWidth="1" width="11.5703125"/>
    <col min="11277" max="11277" customWidth="1" width="11.5703125"/>
    <col min="11278" max="11278" customWidth="1" width="11.5703125"/>
    <col min="11279" max="11279" customWidth="1" width="11.5703125"/>
    <col min="11280" max="11280" customWidth="1" width="11.5703125"/>
    <col min="11281" max="11281" customWidth="1" width="11.5703125"/>
    <col min="11282" max="11282" customWidth="1" width="11.5703125"/>
    <col min="11283" max="11283" customWidth="1" width="11.5703125"/>
    <col min="11284" max="11284" customWidth="1" width="11.5703125"/>
    <col min="11285" max="11285" customWidth="1" width="11.5703125"/>
    <col min="11286" max="11286" customWidth="1" width="11.5703125"/>
    <col min="11287" max="11287" customWidth="1" width="11.5703125"/>
    <col min="11288" max="11288" customWidth="1" width="11.5703125"/>
    <col min="11289" max="11289" customWidth="1" width="11.5703125"/>
    <col min="11290" max="11290" customWidth="1" width="11.5703125"/>
    <col min="11291" max="11291" customWidth="1" width="11.5703125"/>
    <col min="11292" max="11292" customWidth="1" width="11.5703125"/>
    <col min="11293" max="11293" customWidth="1" width="11.5703125"/>
    <col min="11294" max="11294" customWidth="1" width="11.5703125"/>
    <col min="11295" max="11295" customWidth="1" width="11.5703125"/>
    <col min="11296" max="11296" customWidth="1" width="11.5703125"/>
    <col min="11297" max="11297" customWidth="1" width="11.5703125"/>
    <col min="11298" max="11298" customWidth="1" width="11.5703125"/>
    <col min="11299" max="11299" customWidth="1" width="11.5703125"/>
    <col min="11300" max="11300" customWidth="1" width="11.5703125"/>
    <col min="11301" max="11301" customWidth="1" width="11.5703125"/>
    <col min="11302" max="11302" customWidth="1" width="11.5703125"/>
    <col min="11303" max="11303" customWidth="1" width="11.5703125"/>
    <col min="11304" max="11304" customWidth="1" width="11.5703125"/>
    <col min="11305" max="11305" customWidth="1" width="11.5703125"/>
    <col min="11306" max="11306" customWidth="1" width="11.5703125"/>
    <col min="11307" max="11307" customWidth="1" width="11.5703125"/>
    <col min="11308" max="11308" customWidth="1" width="11.5703125"/>
    <col min="11309" max="11309" customWidth="1" width="11.5703125"/>
    <col min="11310" max="11310" customWidth="1" width="11.5703125"/>
    <col min="11311" max="11311" customWidth="1" width="11.5703125"/>
    <col min="11312" max="11312" customWidth="1" width="11.5703125"/>
    <col min="11313" max="11313" customWidth="1" width="11.5703125"/>
    <col min="11314" max="11314" customWidth="1" width="11.5703125"/>
    <col min="11315" max="11315" customWidth="1" width="11.5703125"/>
    <col min="11316" max="11316" customWidth="1" width="11.5703125"/>
    <col min="11317" max="11317" customWidth="1" width="11.5703125"/>
    <col min="11318" max="11318" customWidth="1" width="11.5703125"/>
    <col min="11319" max="11319" customWidth="1" width="11.5703125"/>
    <col min="11320" max="11320" customWidth="1" width="11.5703125"/>
    <col min="11321" max="11321" customWidth="1" width="11.5703125"/>
    <col min="11322" max="11322" customWidth="1" width="11.5703125"/>
    <col min="11323" max="11323" customWidth="1" width="11.5703125"/>
    <col min="11324" max="11324" customWidth="1" width="11.5703125"/>
    <col min="11325" max="11325" customWidth="1" width="11.5703125"/>
    <col min="11326" max="11326" customWidth="1" width="11.5703125"/>
    <col min="11327" max="11327" customWidth="1" width="11.5703125"/>
    <col min="11328" max="11328" customWidth="1" width="11.5703125"/>
    <col min="11329" max="11329" customWidth="1" width="11.5703125"/>
    <col min="11330" max="11330" customWidth="1" width="11.5703125"/>
    <col min="11331" max="11331" customWidth="1" width="11.5703125"/>
    <col min="11332" max="11332" customWidth="1" width="11.5703125"/>
    <col min="11333" max="11333" customWidth="1" width="11.5703125"/>
    <col min="11334" max="11334" customWidth="1" width="11.5703125"/>
    <col min="11335" max="11335" customWidth="1" width="11.5703125"/>
    <col min="11336" max="11336" customWidth="1" width="11.5703125"/>
    <col min="11337" max="11337" customWidth="1" width="11.5703125"/>
    <col min="11338" max="11338" customWidth="1" width="11.5703125"/>
    <col min="11339" max="11339" customWidth="1" width="11.5703125"/>
    <col min="11340" max="11340" customWidth="1" width="11.5703125"/>
    <col min="11341" max="11341" customWidth="1" width="11.5703125"/>
    <col min="11342" max="11342" customWidth="1" width="11.5703125"/>
    <col min="11343" max="11343" customWidth="1" width="11.5703125"/>
    <col min="11344" max="11344" customWidth="1" width="11.5703125"/>
    <col min="11345" max="11345" customWidth="1" width="11.5703125"/>
    <col min="11346" max="11346" customWidth="1" width="11.5703125"/>
    <col min="11347" max="11347" customWidth="1" width="11.5703125"/>
    <col min="11348" max="11348" customWidth="1" width="11.5703125"/>
    <col min="11349" max="11349" customWidth="1" width="11.5703125"/>
    <col min="11350" max="11350" customWidth="1" width="11.5703125"/>
    <col min="11351" max="11351" customWidth="1" width="11.5703125"/>
    <col min="11352" max="11352" customWidth="1" width="11.5703125"/>
    <col min="11353" max="11353" customWidth="1" width="11.5703125"/>
    <col min="11354" max="11354" customWidth="1" width="11.5703125"/>
    <col min="11355" max="11355" customWidth="1" width="11.5703125"/>
    <col min="11356" max="11356" customWidth="1" width="11.5703125"/>
    <col min="11357" max="11357" customWidth="1" width="11.5703125"/>
    <col min="11358" max="11358" customWidth="1" width="11.5703125"/>
    <col min="11359" max="11359" customWidth="1" width="11.5703125"/>
    <col min="11360" max="11360" customWidth="1" width="11.5703125"/>
    <col min="11361" max="11361" customWidth="1" width="11.5703125"/>
    <col min="11362" max="11362" customWidth="1" width="11.5703125"/>
    <col min="11363" max="11363" customWidth="1" width="11.5703125"/>
    <col min="11364" max="11364" customWidth="1" width="11.5703125"/>
    <col min="11365" max="11365" customWidth="1" width="11.5703125"/>
    <col min="11366" max="11366" customWidth="1" width="11.5703125"/>
    <col min="11367" max="11367" customWidth="1" width="11.5703125"/>
    <col min="11368" max="11368" customWidth="1" width="11.5703125"/>
    <col min="11369" max="11369" customWidth="1" width="11.5703125"/>
    <col min="11370" max="11370" customWidth="1" width="11.5703125"/>
    <col min="11371" max="11371" customWidth="1" width="11.5703125"/>
    <col min="11372" max="11372" customWidth="1" width="11.5703125"/>
    <col min="11373" max="11373" customWidth="1" width="11.5703125"/>
    <col min="11374" max="11374" customWidth="1" width="11.5703125"/>
    <col min="11375" max="11375" customWidth="1" width="11.5703125"/>
    <col min="11376" max="11376" customWidth="1" width="11.5703125"/>
    <col min="11377" max="11377" customWidth="1" width="11.5703125"/>
    <col min="11378" max="11378" customWidth="1" width="11.5703125"/>
    <col min="11379" max="11379" customWidth="1" width="11.5703125"/>
    <col min="11380" max="11380" customWidth="1" width="11.5703125"/>
    <col min="11381" max="11381" customWidth="1" width="11.5703125"/>
    <col min="11382" max="11382" customWidth="1" width="11.5703125"/>
    <col min="11383" max="11383" customWidth="1" width="11.5703125"/>
    <col min="11384" max="11384" customWidth="1" width="11.5703125"/>
    <col min="11385" max="11385" customWidth="1" width="11.5703125"/>
    <col min="11386" max="11386" customWidth="1" width="11.5703125"/>
    <col min="11387" max="11387" customWidth="1" width="11.5703125"/>
    <col min="11388" max="11388" customWidth="1" width="11.5703125"/>
    <col min="11389" max="11389" customWidth="1" width="11.5703125"/>
    <col min="11390" max="11390" customWidth="1" width="11.5703125"/>
    <col min="11391" max="11391" customWidth="1" width="11.5703125"/>
    <col min="11392" max="11392" customWidth="1" width="11.5703125"/>
    <col min="11393" max="11393" customWidth="1" width="11.5703125"/>
    <col min="11394" max="11394" customWidth="1" width="11.5703125"/>
    <col min="11395" max="11395" customWidth="1" width="11.5703125"/>
    <col min="11396" max="11396" customWidth="1" width="11.5703125"/>
    <col min="11397" max="11397" customWidth="1" width="11.5703125"/>
    <col min="11398" max="11398" customWidth="1" width="11.5703125"/>
    <col min="11399" max="11399" customWidth="1" width="11.5703125"/>
    <col min="11400" max="11400" customWidth="1" width="11.5703125"/>
    <col min="11401" max="11401" customWidth="1" width="11.5703125"/>
    <col min="11402" max="11402" customWidth="1" width="11.5703125"/>
    <col min="11403" max="11403" customWidth="1" width="11.5703125"/>
    <col min="11404" max="11404" customWidth="1" width="11.5703125"/>
    <col min="11405" max="11405" customWidth="1" width="11.5703125"/>
    <col min="11406" max="11406" customWidth="1" width="11.5703125"/>
    <col min="11407" max="11407" customWidth="1" width="11.5703125"/>
    <col min="11408" max="11408" customWidth="1" width="11.5703125"/>
    <col min="11409" max="11409" customWidth="1" width="11.5703125"/>
    <col min="11410" max="11410" customWidth="1" width="11.5703125"/>
    <col min="11411" max="11411" customWidth="1" width="11.5703125"/>
    <col min="11412" max="11412" customWidth="1" width="11.5703125"/>
    <col min="11413" max="11413" customWidth="1" width="11.5703125"/>
    <col min="11414" max="11414" customWidth="1" width="11.5703125"/>
    <col min="11415" max="11415" customWidth="1" width="11.5703125"/>
    <col min="11416" max="11416" customWidth="1" width="11.5703125"/>
    <col min="11417" max="11417" customWidth="1" width="11.5703125"/>
    <col min="11418" max="11418" customWidth="1" width="11.5703125"/>
    <col min="11419" max="11419" customWidth="1" width="11.5703125"/>
    <col min="11420" max="11420" customWidth="1" width="11.5703125"/>
    <col min="11421" max="11421" customWidth="1" width="11.5703125"/>
    <col min="11422" max="11422" customWidth="1" width="11.5703125"/>
    <col min="11423" max="11423" customWidth="1" width="11.5703125"/>
    <col min="11424" max="11424" customWidth="1" width="11.5703125"/>
    <col min="11425" max="11425" customWidth="1" width="11.5703125"/>
    <col min="11426" max="11426" customWidth="1" width="11.5703125"/>
    <col min="11427" max="11427" customWidth="1" width="11.5703125"/>
    <col min="11428" max="11428" customWidth="1" width="11.5703125"/>
    <col min="11429" max="11429" customWidth="1" width="11.5703125"/>
    <col min="11430" max="11430" customWidth="1" width="11.5703125"/>
    <col min="11431" max="11431" customWidth="1" width="11.5703125"/>
    <col min="11432" max="11432" customWidth="1" width="11.5703125"/>
    <col min="11433" max="11433" customWidth="1" width="11.5703125"/>
    <col min="11434" max="11434" customWidth="1" width="11.5703125"/>
    <col min="11435" max="11435" customWidth="1" width="11.5703125"/>
    <col min="11436" max="11436" customWidth="1" width="11.5703125"/>
    <col min="11437" max="11437" customWidth="1" width="11.5703125"/>
    <col min="11438" max="11438" customWidth="1" width="11.5703125"/>
    <col min="11439" max="11439" customWidth="1" width="11.5703125"/>
    <col min="11440" max="11440" customWidth="1" width="11.5703125"/>
    <col min="11441" max="11441" customWidth="1" width="11.5703125"/>
    <col min="11442" max="11442" customWidth="1" width="11.5703125"/>
    <col min="11443" max="11443" customWidth="1" width="11.5703125"/>
    <col min="11444" max="11444" customWidth="1" width="11.5703125"/>
    <col min="11445" max="11445" customWidth="1" width="11.5703125"/>
    <col min="11446" max="11446" customWidth="1" width="11.5703125"/>
    <col min="11447" max="11447" customWidth="1" width="11.5703125"/>
    <col min="11448" max="11448" customWidth="1" width="11.5703125"/>
    <col min="11449" max="11449" customWidth="1" width="11.5703125"/>
    <col min="11450" max="11450" customWidth="1" width="11.5703125"/>
    <col min="11451" max="11451" customWidth="1" width="11.5703125"/>
    <col min="11452" max="11452" customWidth="1" width="11.5703125"/>
    <col min="11453" max="11453" customWidth="1" width="11.5703125"/>
    <col min="11454" max="11454" customWidth="1" width="11.5703125"/>
    <col min="11455" max="11455" customWidth="1" width="11.5703125"/>
    <col min="11456" max="11456" customWidth="1" width="11.5703125"/>
    <col min="11457" max="11457" customWidth="1" width="11.5703125"/>
    <col min="11458" max="11458" customWidth="1" width="11.5703125"/>
    <col min="11459" max="11459" customWidth="1" width="11.5703125"/>
    <col min="11460" max="11460" customWidth="1" width="11.5703125"/>
    <col min="11461" max="11461" customWidth="1" width="11.5703125"/>
    <col min="11462" max="11462" customWidth="1" width="11.5703125"/>
    <col min="11463" max="11463" customWidth="1" width="11.5703125"/>
    <col min="11464" max="11464" customWidth="1" width="11.5703125"/>
    <col min="11465" max="11465" customWidth="1" width="11.5703125"/>
    <col min="11466" max="11466" customWidth="1" width="11.5703125"/>
    <col min="11467" max="11467" customWidth="1" width="11.5703125"/>
    <col min="11468" max="11468" customWidth="1" width="11.5703125"/>
    <col min="11469" max="11469" customWidth="1" width="11.5703125"/>
    <col min="11470" max="11470" customWidth="1" width="11.5703125"/>
    <col min="11471" max="11471" customWidth="1" width="11.5703125"/>
    <col min="11472" max="11472" customWidth="1" width="11.5703125"/>
    <col min="11473" max="11473" customWidth="1" width="11.5703125"/>
    <col min="11474" max="11474" customWidth="1" width="11.5703125"/>
    <col min="11475" max="11475" customWidth="1" width="11.5703125"/>
    <col min="11476" max="11476" customWidth="1" width="11.5703125"/>
    <col min="11477" max="11477" customWidth="1" width="11.5703125"/>
    <col min="11478" max="11478" customWidth="1" width="11.5703125"/>
    <col min="11479" max="11479" customWidth="1" width="11.5703125"/>
    <col min="11480" max="11480" customWidth="1" width="11.5703125"/>
    <col min="11481" max="11481" customWidth="1" width="11.5703125"/>
    <col min="11482" max="11482" customWidth="1" width="11.5703125"/>
    <col min="11483" max="11483" customWidth="1" width="11.5703125"/>
    <col min="11484" max="11484" customWidth="1" width="11.5703125"/>
    <col min="11485" max="11485" customWidth="1" width="11.5703125"/>
    <col min="11486" max="11486" customWidth="1" width="11.5703125"/>
    <col min="11487" max="11487" customWidth="1" width="11.5703125"/>
    <col min="11488" max="11488" customWidth="1" width="11.5703125"/>
    <col min="11489" max="11489" customWidth="1" width="11.5703125"/>
    <col min="11490" max="11490" customWidth="1" width="11.5703125"/>
    <col min="11491" max="11491" customWidth="1" width="11.5703125"/>
    <col min="11492" max="11492" customWidth="1" width="11.5703125"/>
    <col min="11493" max="11493" customWidth="1" width="11.5703125"/>
    <col min="11494" max="11494" customWidth="1" width="11.5703125"/>
    <col min="11495" max="11495" customWidth="1" width="11.5703125"/>
    <col min="11496" max="11496" customWidth="1" width="11.5703125"/>
    <col min="11497" max="11497" customWidth="1" width="11.5703125"/>
    <col min="11498" max="11498" customWidth="1" width="11.5703125"/>
    <col min="11499" max="11499" customWidth="1" width="11.5703125"/>
    <col min="11500" max="11500" customWidth="1" width="11.5703125"/>
    <col min="11501" max="11501" customWidth="1" width="11.5703125"/>
    <col min="11502" max="11502" customWidth="1" width="11.5703125"/>
    <col min="11503" max="11503" customWidth="1" width="11.5703125"/>
    <col min="11504" max="11504" customWidth="1" width="11.5703125"/>
    <col min="11505" max="11505" customWidth="1" width="11.5703125"/>
    <col min="11506" max="11506" customWidth="1" width="11.5703125"/>
    <col min="11507" max="11507" customWidth="1" width="11.5703125"/>
    <col min="11508" max="11508" customWidth="1" width="11.5703125"/>
    <col min="11509" max="11509" customWidth="1" width="11.5703125"/>
    <col min="11510" max="11510" customWidth="1" width="11.5703125"/>
    <col min="11511" max="11511" customWidth="1" width="11.5703125"/>
    <col min="11512" max="11512" customWidth="1" width="11.5703125"/>
    <col min="11513" max="11513" customWidth="1" width="11.5703125"/>
    <col min="11514" max="11514" customWidth="1" width="11.5703125"/>
    <col min="11515" max="11515" customWidth="1" width="11.5703125"/>
    <col min="11516" max="11516" customWidth="1" width="11.5703125"/>
    <col min="11517" max="11517" customWidth="1" width="11.5703125"/>
    <col min="11518" max="11518" customWidth="1" width="11.5703125"/>
    <col min="11519" max="11519" customWidth="1" width="11.5703125"/>
    <col min="11520" max="11520" customWidth="1" width="11.5703125"/>
    <col min="11521" max="11521" customWidth="1" width="11.5703125"/>
    <col min="11522" max="11522" customWidth="1" width="11.5703125"/>
    <col min="11523" max="11523" customWidth="1" width="11.5703125"/>
    <col min="11524" max="11524" customWidth="1" width="11.5703125"/>
    <col min="11525" max="11525" customWidth="1" width="11.5703125"/>
    <col min="11526" max="11526" customWidth="1" width="11.5703125"/>
    <col min="11527" max="11527" customWidth="1" width="11.5703125"/>
    <col min="11528" max="11528" customWidth="1" width="11.5703125"/>
    <col min="11529" max="11529" customWidth="1" width="11.5703125"/>
    <col min="11530" max="11530" customWidth="1" width="11.5703125"/>
    <col min="11531" max="11531" customWidth="1" width="11.5703125"/>
    <col min="11532" max="11532" customWidth="1" width="11.5703125"/>
    <col min="11533" max="11533" customWidth="1" width="11.5703125"/>
    <col min="11534" max="11534" customWidth="1" width="11.5703125"/>
    <col min="11535" max="11535" customWidth="1" width="11.5703125"/>
    <col min="11536" max="11536" customWidth="1" width="11.5703125"/>
    <col min="11537" max="11537" customWidth="1" width="11.5703125"/>
    <col min="11538" max="11538" customWidth="1" width="11.5703125"/>
    <col min="11539" max="11539" customWidth="1" width="11.5703125"/>
    <col min="11540" max="11540" customWidth="1" width="11.5703125"/>
    <col min="11541" max="11541" customWidth="1" width="11.5703125"/>
    <col min="11542" max="11542" customWidth="1" width="11.5703125"/>
    <col min="11543" max="11543" customWidth="1" width="11.5703125"/>
    <col min="11544" max="11544" customWidth="1" width="11.5703125"/>
    <col min="11545" max="11545" customWidth="1" width="11.5703125"/>
    <col min="11546" max="11546" customWidth="1" width="11.5703125"/>
    <col min="11547" max="11547" customWidth="1" width="11.5703125"/>
    <col min="11548" max="11548" customWidth="1" width="11.5703125"/>
    <col min="11549" max="11549" customWidth="1" width="11.5703125"/>
    <col min="11550" max="11550" customWidth="1" width="11.5703125"/>
    <col min="11551" max="11551" customWidth="1" width="11.5703125"/>
    <col min="11552" max="11552" customWidth="1" width="11.5703125"/>
    <col min="11553" max="11553" customWidth="1" width="11.5703125"/>
    <col min="11554" max="11554" customWidth="1" width="11.5703125"/>
    <col min="11555" max="11555" customWidth="1" width="11.5703125"/>
    <col min="11556" max="11556" customWidth="1" width="11.5703125"/>
    <col min="11557" max="11557" customWidth="1" width="11.5703125"/>
    <col min="11558" max="11558" customWidth="1" width="11.5703125"/>
    <col min="11559" max="11559" customWidth="1" width="11.5703125"/>
    <col min="11560" max="11560" customWidth="1" width="11.5703125"/>
    <col min="11561" max="11561" customWidth="1" width="11.5703125"/>
    <col min="11562" max="11562" customWidth="1" width="11.5703125"/>
    <col min="11563" max="11563" customWidth="1" width="11.5703125"/>
    <col min="11564" max="11564" customWidth="1" width="11.5703125"/>
    <col min="11565" max="11565" customWidth="1" width="11.5703125"/>
    <col min="11566" max="11566" customWidth="1" width="11.5703125"/>
    <col min="11567" max="11567" customWidth="1" width="11.5703125"/>
    <col min="11568" max="11568" customWidth="1" width="11.5703125"/>
    <col min="11569" max="11569" customWidth="1" width="11.5703125"/>
    <col min="11570" max="11570" customWidth="1" width="11.5703125"/>
    <col min="11571" max="11571" customWidth="1" width="11.5703125"/>
    <col min="11572" max="11572" customWidth="1" width="11.5703125"/>
    <col min="11573" max="11573" customWidth="1" width="11.5703125"/>
    <col min="11574" max="11574" customWidth="1" width="11.5703125"/>
    <col min="11575" max="11575" customWidth="1" width="11.5703125"/>
    <col min="11576" max="11576" customWidth="1" width="11.5703125"/>
    <col min="11577" max="11577" customWidth="1" width="11.5703125"/>
    <col min="11578" max="11578" customWidth="1" width="11.5703125"/>
    <col min="11579" max="11579" customWidth="1" width="11.5703125"/>
    <col min="11580" max="11580" customWidth="1" width="11.5703125"/>
    <col min="11581" max="11581" customWidth="1" width="11.5703125"/>
    <col min="11582" max="11582" customWidth="1" width="11.5703125"/>
    <col min="11583" max="11583" customWidth="1" width="11.5703125"/>
    <col min="11584" max="11584" customWidth="1" width="11.5703125"/>
    <col min="11585" max="11585" customWidth="1" width="11.5703125"/>
    <col min="11586" max="11586" customWidth="1" width="11.5703125"/>
    <col min="11587" max="11587" customWidth="1" width="11.5703125"/>
    <col min="11588" max="11588" customWidth="1" width="11.5703125"/>
    <col min="11589" max="11589" customWidth="1" width="11.5703125"/>
    <col min="11590" max="11590" customWidth="1" width="11.5703125"/>
    <col min="11591" max="11591" customWidth="1" width="11.5703125"/>
    <col min="11592" max="11592" customWidth="1" width="11.5703125"/>
    <col min="11593" max="11593" customWidth="1" width="11.5703125"/>
    <col min="11594" max="11594" customWidth="1" width="11.5703125"/>
    <col min="11595" max="11595" customWidth="1" width="11.5703125"/>
    <col min="11596" max="11596" customWidth="1" width="11.5703125"/>
    <col min="11597" max="11597" customWidth="1" width="11.5703125"/>
    <col min="11598" max="11598" customWidth="1" width="11.5703125"/>
    <col min="11599" max="11599" customWidth="1" width="11.5703125"/>
    <col min="11600" max="11600" customWidth="1" width="11.5703125"/>
    <col min="11601" max="11601" customWidth="1" width="11.5703125"/>
    <col min="11602" max="11602" customWidth="1" width="11.5703125"/>
    <col min="11603" max="11603" customWidth="1" width="11.5703125"/>
    <col min="11604" max="11604" customWidth="1" width="11.5703125"/>
    <col min="11605" max="11605" customWidth="1" width="11.5703125"/>
    <col min="11606" max="11606" customWidth="1" width="11.5703125"/>
    <col min="11607" max="11607" customWidth="1" width="11.5703125"/>
    <col min="11608" max="11608" customWidth="1" width="11.5703125"/>
    <col min="11609" max="11609" customWidth="1" width="11.5703125"/>
    <col min="11610" max="11610" customWidth="1" width="11.5703125"/>
    <col min="11611" max="11611" customWidth="1" width="11.5703125"/>
    <col min="11612" max="11612" customWidth="1" width="11.5703125"/>
    <col min="11613" max="11613" customWidth="1" width="11.5703125"/>
    <col min="11614" max="11614" customWidth="1" width="11.5703125"/>
    <col min="11615" max="11615" customWidth="1" width="11.5703125"/>
    <col min="11616" max="11616" customWidth="1" width="11.5703125"/>
    <col min="11617" max="11617" customWidth="1" width="11.5703125"/>
    <col min="11618" max="11618" customWidth="1" width="11.5703125"/>
    <col min="11619" max="11619" customWidth="1" width="11.5703125"/>
    <col min="11620" max="11620" customWidth="1" width="11.5703125"/>
    <col min="11621" max="11621" customWidth="1" width="11.5703125"/>
    <col min="11622" max="11622" customWidth="1" width="11.5703125"/>
    <col min="11623" max="11623" customWidth="1" width="11.5703125"/>
    <col min="11624" max="11624" customWidth="1" width="11.5703125"/>
    <col min="11625" max="11625" customWidth="1" width="11.5703125"/>
    <col min="11626" max="11626" customWidth="1" width="11.5703125"/>
    <col min="11627" max="11627" customWidth="1" width="11.5703125"/>
    <col min="11628" max="11628" customWidth="1" width="11.5703125"/>
    <col min="11629" max="11629" customWidth="1" width="11.5703125"/>
    <col min="11630" max="11630" customWidth="1" width="11.5703125"/>
    <col min="11631" max="11631" customWidth="1" width="11.5703125"/>
    <col min="11632" max="11632" customWidth="1" width="11.5703125"/>
    <col min="11633" max="11633" customWidth="1" width="11.5703125"/>
    <col min="11634" max="11634" customWidth="1" width="11.5703125"/>
    <col min="11635" max="11635" customWidth="1" width="11.5703125"/>
    <col min="11636" max="11636" customWidth="1" width="11.5703125"/>
    <col min="11637" max="11637" customWidth="1" width="11.5703125"/>
    <col min="11638" max="11638" customWidth="1" width="11.5703125"/>
    <col min="11639" max="11639" customWidth="1" width="11.5703125"/>
    <col min="11640" max="11640" customWidth="1" width="11.5703125"/>
    <col min="11641" max="11641" customWidth="1" width="11.5703125"/>
    <col min="11642" max="11642" customWidth="1" width="11.5703125"/>
    <col min="11643" max="11643" customWidth="1" width="11.5703125"/>
    <col min="11644" max="11644" customWidth="1" width="11.5703125"/>
    <col min="11645" max="11645" customWidth="1" width="11.5703125"/>
    <col min="11646" max="11646" customWidth="1" width="11.5703125"/>
    <col min="11647" max="11647" customWidth="1" width="11.5703125"/>
    <col min="11648" max="11648" customWidth="1" width="11.5703125"/>
    <col min="11649" max="11649" customWidth="1" width="11.5703125"/>
    <col min="11650" max="11650" customWidth="1" width="11.5703125"/>
    <col min="11651" max="11651" customWidth="1" width="11.5703125"/>
    <col min="11652" max="11652" customWidth="1" width="11.5703125"/>
    <col min="11653" max="11653" customWidth="1" width="11.5703125"/>
    <col min="11654" max="11654" customWidth="1" width="11.5703125"/>
    <col min="11655" max="11655" customWidth="1" width="11.5703125"/>
    <col min="11656" max="11656" customWidth="1" width="11.5703125"/>
    <col min="11657" max="11657" customWidth="1" width="11.5703125"/>
    <col min="11658" max="11658" customWidth="1" width="11.5703125"/>
    <col min="11659" max="11659" customWidth="1" width="11.5703125"/>
    <col min="11660" max="11660" customWidth="1" width="11.5703125"/>
    <col min="11661" max="11661" customWidth="1" width="11.5703125"/>
    <col min="11662" max="11662" customWidth="1" width="11.5703125"/>
    <col min="11663" max="11663" customWidth="1" width="11.5703125"/>
    <col min="11664" max="11664" customWidth="1" width="11.5703125"/>
    <col min="11665" max="11665" customWidth="1" width="11.5703125"/>
    <col min="11666" max="11666" customWidth="1" width="11.5703125"/>
    <col min="11667" max="11667" customWidth="1" width="11.5703125"/>
    <col min="11668" max="11668" customWidth="1" width="11.5703125"/>
    <col min="11669" max="11669" customWidth="1" width="11.5703125"/>
    <col min="11670" max="11670" customWidth="1" width="11.5703125"/>
    <col min="11671" max="11671" customWidth="1" width="11.5703125"/>
    <col min="11672" max="11672" customWidth="1" width="11.5703125"/>
    <col min="11673" max="11673" customWidth="1" width="11.5703125"/>
    <col min="11674" max="11674" customWidth="1" width="11.5703125"/>
    <col min="11675" max="11675" customWidth="1" width="11.5703125"/>
    <col min="11676" max="11676" customWidth="1" width="11.5703125"/>
    <col min="11677" max="11677" customWidth="1" width="11.5703125"/>
    <col min="11678" max="11678" customWidth="1" width="11.5703125"/>
    <col min="11679" max="11679" customWidth="1" width="11.5703125"/>
    <col min="11680" max="11680" customWidth="1" width="11.5703125"/>
    <col min="11681" max="11681" customWidth="1" width="11.5703125"/>
    <col min="11682" max="11682" customWidth="1" width="11.5703125"/>
    <col min="11683" max="11683" customWidth="1" width="11.5703125"/>
    <col min="11684" max="11684" customWidth="1" width="11.5703125"/>
    <col min="11685" max="11685" customWidth="1" width="11.5703125"/>
    <col min="11686" max="11686" customWidth="1" width="11.5703125"/>
    <col min="11687" max="11687" customWidth="1" width="11.5703125"/>
    <col min="11688" max="11688" customWidth="1" width="11.5703125"/>
    <col min="11689" max="11689" customWidth="1" width="11.5703125"/>
    <col min="11690" max="11690" customWidth="1" width="11.5703125"/>
    <col min="11691" max="11691" customWidth="1" width="11.5703125"/>
    <col min="11692" max="11692" customWidth="1" width="11.5703125"/>
    <col min="11693" max="11693" customWidth="1" width="11.5703125"/>
    <col min="11694" max="11694" customWidth="1" width="11.5703125"/>
    <col min="11695" max="11695" customWidth="1" width="11.5703125"/>
    <col min="11696" max="11696" customWidth="1" width="11.5703125"/>
    <col min="11697" max="11697" customWidth="1" width="11.5703125"/>
    <col min="11698" max="11698" customWidth="1" width="11.5703125"/>
    <col min="11699" max="11699" customWidth="1" width="11.5703125"/>
    <col min="11700" max="11700" customWidth="1" width="11.5703125"/>
    <col min="11701" max="11701" customWidth="1" width="11.5703125"/>
    <col min="11702" max="11702" customWidth="1" width="11.5703125"/>
    <col min="11703" max="11703" customWidth="1" width="11.5703125"/>
    <col min="11704" max="11704" customWidth="1" width="11.5703125"/>
    <col min="11705" max="11705" customWidth="1" width="11.5703125"/>
    <col min="11706" max="11706" customWidth="1" width="11.5703125"/>
    <col min="11707" max="11707" customWidth="1" width="11.5703125"/>
    <col min="11708" max="11708" customWidth="1" width="11.5703125"/>
    <col min="11709" max="11709" customWidth="1" width="11.5703125"/>
    <col min="11710" max="11710" customWidth="1" width="11.5703125"/>
    <col min="11711" max="11711" customWidth="1" width="11.5703125"/>
    <col min="11712" max="11712" customWidth="1" width="11.5703125"/>
    <col min="11713" max="11713" customWidth="1" width="11.5703125"/>
    <col min="11714" max="11714" customWidth="1" width="11.5703125"/>
    <col min="11715" max="11715" customWidth="1" width="11.5703125"/>
    <col min="11716" max="11716" customWidth="1" width="11.5703125"/>
    <col min="11717" max="11717" customWidth="1" width="11.5703125"/>
    <col min="11718" max="11718" customWidth="1" width="11.5703125"/>
    <col min="11719" max="11719" customWidth="1" width="11.5703125"/>
    <col min="11720" max="11720" customWidth="1" width="11.5703125"/>
    <col min="11721" max="11721" customWidth="1" width="11.5703125"/>
    <col min="11722" max="11722" customWidth="1" width="11.5703125"/>
    <col min="11723" max="11723" customWidth="1" width="11.5703125"/>
    <col min="11724" max="11724" customWidth="1" width="11.5703125"/>
    <col min="11725" max="11725" customWidth="1" width="11.5703125"/>
    <col min="11726" max="11726" customWidth="1" width="11.5703125"/>
    <col min="11727" max="11727" customWidth="1" width="11.5703125"/>
    <col min="11728" max="11728" customWidth="1" width="11.5703125"/>
    <col min="11729" max="11729" customWidth="1" width="11.5703125"/>
    <col min="11730" max="11730" customWidth="1" width="11.5703125"/>
    <col min="11731" max="11731" customWidth="1" width="11.5703125"/>
    <col min="11732" max="11732" customWidth="1" width="11.5703125"/>
    <col min="11733" max="11733" customWidth="1" width="11.5703125"/>
    <col min="11734" max="11734" customWidth="1" width="11.5703125"/>
    <col min="11735" max="11735" customWidth="1" width="11.5703125"/>
    <col min="11736" max="11736" customWidth="1" width="11.5703125"/>
    <col min="11737" max="11737" customWidth="1" width="11.5703125"/>
    <col min="11738" max="11738" customWidth="1" width="11.5703125"/>
    <col min="11739" max="11739" customWidth="1" width="11.5703125"/>
    <col min="11740" max="11740" customWidth="1" width="11.5703125"/>
    <col min="11741" max="11741" customWidth="1" width="11.5703125"/>
    <col min="11742" max="11742" customWidth="1" width="11.5703125"/>
    <col min="11743" max="11743" customWidth="1" width="11.5703125"/>
    <col min="11744" max="11744" customWidth="1" width="11.5703125"/>
    <col min="11745" max="11745" customWidth="1" width="11.5703125"/>
    <col min="11746" max="11746" customWidth="1" width="11.5703125"/>
    <col min="11747" max="11747" customWidth="1" width="11.5703125"/>
    <col min="11748" max="11748" customWidth="1" width="11.5703125"/>
    <col min="11749" max="11749" customWidth="1" width="11.5703125"/>
    <col min="11750" max="11750" customWidth="1" width="11.5703125"/>
    <col min="11751" max="11751" customWidth="1" width="11.5703125"/>
    <col min="11752" max="11752" customWidth="1" width="11.5703125"/>
    <col min="11753" max="11753" customWidth="1" width="11.5703125"/>
    <col min="11754" max="11754" customWidth="1" width="11.5703125"/>
    <col min="11755" max="11755" customWidth="1" width="11.5703125"/>
    <col min="11756" max="11756" customWidth="1" width="11.5703125"/>
    <col min="11757" max="11757" customWidth="1" width="11.5703125"/>
    <col min="11758" max="11758" customWidth="1" width="11.5703125"/>
    <col min="11759" max="11759" customWidth="1" width="11.5703125"/>
    <col min="11760" max="11760" customWidth="1" width="11.5703125"/>
    <col min="11761" max="11761" customWidth="1" width="11.5703125"/>
    <col min="11762" max="11762" customWidth="1" width="11.5703125"/>
    <col min="11763" max="11763" customWidth="1" width="11.5703125"/>
    <col min="11764" max="11764" customWidth="1" width="11.5703125"/>
    <col min="11765" max="11765" customWidth="1" width="11.5703125"/>
    <col min="11766" max="11766" customWidth="1" width="11.5703125"/>
    <col min="11767" max="11767" customWidth="1" width="11.5703125"/>
    <col min="11768" max="11768" customWidth="1" width="11.5703125"/>
    <col min="11769" max="11769" customWidth="1" width="11.5703125"/>
    <col min="11770" max="11770" customWidth="1" width="11.5703125"/>
    <col min="11771" max="11771" customWidth="1" width="11.5703125"/>
    <col min="11772" max="11772" customWidth="1" width="11.5703125"/>
    <col min="11773" max="11773" customWidth="1" width="11.5703125"/>
    <col min="11774" max="11774" customWidth="1" width="11.5703125"/>
    <col min="11775" max="11775" customWidth="1" width="11.5703125"/>
    <col min="11776" max="11776" customWidth="1" width="11.5703125"/>
    <col min="11777" max="11777" customWidth="1" width="11.5703125"/>
    <col min="11778" max="11778" customWidth="1" width="11.5703125"/>
    <col min="11779" max="11779" customWidth="1" width="11.5703125"/>
    <col min="11780" max="11780" customWidth="1" width="11.5703125"/>
    <col min="11781" max="11781" customWidth="1" width="11.5703125"/>
    <col min="11782" max="11782" customWidth="1" width="11.5703125"/>
    <col min="11783" max="11783" customWidth="1" width="11.5703125"/>
    <col min="11784" max="11784" customWidth="1" width="11.5703125"/>
    <col min="11785" max="11785" customWidth="1" width="11.5703125"/>
    <col min="11786" max="11786" customWidth="1" width="11.5703125"/>
    <col min="11787" max="11787" customWidth="1" width="11.5703125"/>
    <col min="11788" max="11788" customWidth="1" width="11.5703125"/>
    <col min="11789" max="11789" customWidth="1" width="11.5703125"/>
    <col min="11790" max="11790" customWidth="1" width="11.5703125"/>
    <col min="11791" max="11791" customWidth="1" width="11.5703125"/>
    <col min="11792" max="11792" customWidth="1" width="11.5703125"/>
    <col min="11793" max="11793" customWidth="1" width="11.5703125"/>
    <col min="11794" max="11794" customWidth="1" width="11.5703125"/>
    <col min="11795" max="11795" customWidth="1" width="11.5703125"/>
    <col min="11796" max="11796" customWidth="1" width="11.5703125"/>
    <col min="11797" max="11797" customWidth="1" width="11.5703125"/>
    <col min="11798" max="11798" customWidth="1" width="11.5703125"/>
    <col min="11799" max="11799" customWidth="1" width="11.5703125"/>
    <col min="11800" max="11800" customWidth="1" width="11.5703125"/>
    <col min="11801" max="11801" customWidth="1" width="11.5703125"/>
    <col min="11802" max="11802" customWidth="1" width="11.5703125"/>
    <col min="11803" max="11803" customWidth="1" width="11.5703125"/>
    <col min="11804" max="11804" customWidth="1" width="11.5703125"/>
    <col min="11805" max="11805" customWidth="1" width="11.5703125"/>
    <col min="11806" max="11806" customWidth="1" width="11.5703125"/>
    <col min="11807" max="11807" customWidth="1" width="11.5703125"/>
    <col min="11808" max="11808" customWidth="1" width="11.5703125"/>
    <col min="11809" max="11809" customWidth="1" width="11.5703125"/>
    <col min="11810" max="11810" customWidth="1" width="11.5703125"/>
    <col min="11811" max="11811" customWidth="1" width="11.5703125"/>
    <col min="11812" max="11812" customWidth="1" width="11.5703125"/>
    <col min="11813" max="11813" customWidth="1" width="11.5703125"/>
    <col min="11814" max="11814" customWidth="1" width="11.5703125"/>
    <col min="11815" max="11815" customWidth="1" width="11.5703125"/>
    <col min="11816" max="11816" customWidth="1" width="11.5703125"/>
    <col min="11817" max="11817" customWidth="1" width="11.5703125"/>
    <col min="11818" max="11818" customWidth="1" width="11.5703125"/>
    <col min="11819" max="11819" customWidth="1" width="11.5703125"/>
    <col min="11820" max="11820" customWidth="1" width="11.5703125"/>
    <col min="11821" max="11821" customWidth="1" width="11.5703125"/>
    <col min="11822" max="11822" customWidth="1" width="11.5703125"/>
    <col min="11823" max="11823" customWidth="1" width="11.5703125"/>
    <col min="11824" max="11824" customWidth="1" width="11.5703125"/>
    <col min="11825" max="11825" customWidth="1" width="11.5703125"/>
    <col min="11826" max="11826" customWidth="1" width="11.5703125"/>
    <col min="11827" max="11827" customWidth="1" width="11.5703125"/>
    <col min="11828" max="11828" customWidth="1" width="11.5703125"/>
    <col min="11829" max="11829" customWidth="1" width="11.5703125"/>
    <col min="11830" max="11830" customWidth="1" width="11.5703125"/>
    <col min="11831" max="11831" customWidth="1" width="11.5703125"/>
    <col min="11832" max="11832" customWidth="1" width="11.5703125"/>
    <col min="11833" max="11833" customWidth="1" width="11.5703125"/>
    <col min="11834" max="11834" customWidth="1" width="11.5703125"/>
    <col min="11835" max="11835" customWidth="1" width="11.5703125"/>
    <col min="11836" max="11836" customWidth="1" width="11.5703125"/>
    <col min="11837" max="11837" customWidth="1" width="11.5703125"/>
    <col min="11838" max="11838" customWidth="1" width="11.5703125"/>
    <col min="11839" max="11839" customWidth="1" width="11.5703125"/>
    <col min="11840" max="11840" customWidth="1" width="11.5703125"/>
    <col min="11841" max="11841" customWidth="1" width="11.5703125"/>
    <col min="11842" max="11842" customWidth="1" width="11.5703125"/>
    <col min="11843" max="11843" customWidth="1" width="11.5703125"/>
    <col min="11844" max="11844" customWidth="1" width="11.5703125"/>
    <col min="11845" max="11845" customWidth="1" width="11.5703125"/>
    <col min="11846" max="11846" customWidth="1" width="11.5703125"/>
    <col min="11847" max="11847" customWidth="1" width="11.5703125"/>
    <col min="11848" max="11848" customWidth="1" width="11.5703125"/>
    <col min="11849" max="11849" customWidth="1" width="11.5703125"/>
    <col min="11850" max="11850" customWidth="1" width="11.5703125"/>
    <col min="11851" max="11851" customWidth="1" width="11.5703125"/>
    <col min="11852" max="11852" customWidth="1" width="11.5703125"/>
    <col min="11853" max="11853" customWidth="1" width="11.5703125"/>
    <col min="11854" max="11854" customWidth="1" width="11.5703125"/>
    <col min="11855" max="11855" customWidth="1" width="11.5703125"/>
    <col min="11856" max="11856" customWidth="1" width="11.5703125"/>
    <col min="11857" max="11857" customWidth="1" width="11.5703125"/>
    <col min="11858" max="11858" customWidth="1" width="11.5703125"/>
    <col min="11859" max="11859" customWidth="1" width="11.5703125"/>
    <col min="11860" max="11860" customWidth="1" width="11.5703125"/>
    <col min="11861" max="11861" customWidth="1" width="11.5703125"/>
    <col min="11862" max="11862" customWidth="1" width="11.5703125"/>
    <col min="11863" max="11863" customWidth="1" width="11.5703125"/>
    <col min="11864" max="11864" customWidth="1" width="11.5703125"/>
    <col min="11865" max="11865" customWidth="1" width="11.5703125"/>
    <col min="11866" max="11866" customWidth="1" width="11.5703125"/>
    <col min="11867" max="11867" customWidth="1" width="11.5703125"/>
    <col min="11868" max="11868" customWidth="1" width="11.5703125"/>
    <col min="11869" max="11869" customWidth="1" width="11.5703125"/>
    <col min="11870" max="11870" customWidth="1" width="11.5703125"/>
    <col min="11871" max="11871" customWidth="1" width="11.5703125"/>
    <col min="11872" max="11872" customWidth="1" width="11.5703125"/>
    <col min="11873" max="11873" customWidth="1" width="11.5703125"/>
    <col min="11874" max="11874" customWidth="1" width="11.5703125"/>
    <col min="11875" max="11875" customWidth="1" width="11.5703125"/>
    <col min="11876" max="11876" customWidth="1" width="11.5703125"/>
    <col min="11877" max="11877" customWidth="1" width="11.5703125"/>
    <col min="11878" max="11878" customWidth="1" width="11.5703125"/>
    <col min="11879" max="11879" customWidth="1" width="11.5703125"/>
    <col min="11880" max="11880" customWidth="1" width="11.5703125"/>
    <col min="11881" max="11881" customWidth="1" width="11.5703125"/>
    <col min="11882" max="11882" customWidth="1" width="11.5703125"/>
    <col min="11883" max="11883" customWidth="1" width="11.5703125"/>
    <col min="11884" max="11884" customWidth="1" width="11.5703125"/>
    <col min="11885" max="11885" customWidth="1" width="11.5703125"/>
    <col min="11886" max="11886" customWidth="1" width="11.5703125"/>
    <col min="11887" max="11887" customWidth="1" width="11.5703125"/>
    <col min="11888" max="11888" customWidth="1" width="11.5703125"/>
    <col min="11889" max="11889" customWidth="1" width="11.5703125"/>
    <col min="11890" max="11890" customWidth="1" width="11.5703125"/>
    <col min="11891" max="11891" customWidth="1" width="11.5703125"/>
    <col min="11892" max="11892" customWidth="1" width="11.5703125"/>
    <col min="11893" max="11893" customWidth="1" width="11.5703125"/>
    <col min="11894" max="11894" customWidth="1" width="11.5703125"/>
    <col min="11895" max="11895" customWidth="1" width="11.5703125"/>
    <col min="11896" max="11896" customWidth="1" width="11.5703125"/>
    <col min="11897" max="11897" customWidth="1" width="11.5703125"/>
    <col min="11898" max="11898" customWidth="1" width="11.5703125"/>
    <col min="11899" max="11899" customWidth="1" width="11.5703125"/>
    <col min="11900" max="11900" customWidth="1" width="11.5703125"/>
    <col min="11901" max="11901" customWidth="1" width="11.5703125"/>
    <col min="11902" max="11902" customWidth="1" width="11.5703125"/>
    <col min="11903" max="11903" customWidth="1" width="11.5703125"/>
    <col min="11904" max="11904" customWidth="1" width="11.5703125"/>
    <col min="11905" max="11905" customWidth="1" width="11.5703125"/>
    <col min="11906" max="11906" customWidth="1" width="11.5703125"/>
    <col min="11907" max="11907" customWidth="1" width="11.5703125"/>
    <col min="11908" max="11908" customWidth="1" width="11.5703125"/>
    <col min="11909" max="11909" customWidth="1" width="11.5703125"/>
    <col min="11910" max="11910" customWidth="1" width="11.5703125"/>
    <col min="11911" max="11911" customWidth="1" width="11.5703125"/>
    <col min="11912" max="11912" customWidth="1" width="11.5703125"/>
    <col min="11913" max="11913" customWidth="1" width="11.5703125"/>
    <col min="11914" max="11914" customWidth="1" width="11.5703125"/>
    <col min="11915" max="11915" customWidth="1" width="11.5703125"/>
    <col min="11916" max="11916" customWidth="1" width="11.5703125"/>
    <col min="11917" max="11917" customWidth="1" width="11.5703125"/>
    <col min="11918" max="11918" customWidth="1" width="11.5703125"/>
    <col min="11919" max="11919" customWidth="1" width="11.5703125"/>
    <col min="11920" max="11920" customWidth="1" width="11.5703125"/>
    <col min="11921" max="11921" customWidth="1" width="11.5703125"/>
    <col min="11922" max="11922" customWidth="1" width="11.5703125"/>
    <col min="11923" max="11923" customWidth="1" width="11.5703125"/>
    <col min="11924" max="11924" customWidth="1" width="11.5703125"/>
    <col min="11925" max="11925" customWidth="1" width="11.5703125"/>
    <col min="11926" max="11926" customWidth="1" width="11.5703125"/>
    <col min="11927" max="11927" customWidth="1" width="11.5703125"/>
    <col min="11928" max="11928" customWidth="1" width="11.5703125"/>
    <col min="11929" max="11929" customWidth="1" width="11.5703125"/>
    <col min="11930" max="11930" customWidth="1" width="11.5703125"/>
    <col min="11931" max="11931" customWidth="1" width="11.5703125"/>
    <col min="11932" max="11932" customWidth="1" width="11.5703125"/>
    <col min="11933" max="11933" customWidth="1" width="11.5703125"/>
    <col min="11934" max="11934" customWidth="1" width="11.5703125"/>
    <col min="11935" max="11935" customWidth="1" width="11.5703125"/>
    <col min="11936" max="11936" customWidth="1" width="11.5703125"/>
    <col min="11937" max="11937" customWidth="1" width="11.5703125"/>
    <col min="11938" max="11938" customWidth="1" width="11.5703125"/>
    <col min="11939" max="11939" customWidth="1" width="11.5703125"/>
    <col min="11940" max="11940" customWidth="1" width="11.5703125"/>
    <col min="11941" max="11941" customWidth="1" width="11.5703125"/>
    <col min="11942" max="11942" customWidth="1" width="11.5703125"/>
    <col min="11943" max="11943" customWidth="1" width="11.5703125"/>
    <col min="11944" max="11944" customWidth="1" width="11.5703125"/>
    <col min="11945" max="11945" customWidth="1" width="11.5703125"/>
    <col min="11946" max="11946" customWidth="1" width="11.5703125"/>
    <col min="11947" max="11947" customWidth="1" width="11.5703125"/>
    <col min="11948" max="11948" customWidth="1" width="11.5703125"/>
    <col min="11949" max="11949" customWidth="1" width="11.5703125"/>
    <col min="11950" max="11950" customWidth="1" width="11.5703125"/>
    <col min="11951" max="11951" customWidth="1" width="11.5703125"/>
    <col min="11952" max="11952" customWidth="1" width="11.5703125"/>
    <col min="11953" max="11953" customWidth="1" width="11.5703125"/>
    <col min="11954" max="11954" customWidth="1" width="11.5703125"/>
    <col min="11955" max="11955" customWidth="1" width="11.5703125"/>
    <col min="11956" max="11956" customWidth="1" width="11.5703125"/>
    <col min="11957" max="11957" customWidth="1" width="11.5703125"/>
    <col min="11958" max="11958" customWidth="1" width="11.5703125"/>
    <col min="11959" max="11959" customWidth="1" width="11.5703125"/>
    <col min="11960" max="11960" customWidth="1" width="11.5703125"/>
    <col min="11961" max="11961" customWidth="1" width="11.5703125"/>
    <col min="11962" max="11962" customWidth="1" width="11.5703125"/>
    <col min="11963" max="11963" customWidth="1" width="11.5703125"/>
    <col min="11964" max="11964" customWidth="1" width="11.5703125"/>
    <col min="11965" max="11965" customWidth="1" width="11.5703125"/>
    <col min="11966" max="11966" customWidth="1" width="11.5703125"/>
    <col min="11967" max="11967" customWidth="1" width="11.5703125"/>
    <col min="11968" max="11968" customWidth="1" width="11.5703125"/>
    <col min="11969" max="11969" customWidth="1" width="11.5703125"/>
    <col min="11970" max="11970" customWidth="1" width="11.5703125"/>
    <col min="11971" max="11971" customWidth="1" width="11.5703125"/>
    <col min="11972" max="11972" customWidth="1" width="11.5703125"/>
    <col min="11973" max="11973" customWidth="1" width="11.5703125"/>
    <col min="11974" max="11974" customWidth="1" width="11.5703125"/>
    <col min="11975" max="11975" customWidth="1" width="11.5703125"/>
    <col min="11976" max="11976" customWidth="1" width="11.5703125"/>
    <col min="11977" max="11977" customWidth="1" width="11.5703125"/>
    <col min="11978" max="11978" customWidth="1" width="11.5703125"/>
    <col min="11979" max="11979" customWidth="1" width="11.5703125"/>
    <col min="11980" max="11980" customWidth="1" width="11.5703125"/>
    <col min="11981" max="11981" customWidth="1" width="11.5703125"/>
    <col min="11982" max="11982" customWidth="1" width="11.5703125"/>
    <col min="11983" max="11983" customWidth="1" width="11.5703125"/>
    <col min="11984" max="11984" customWidth="1" width="11.5703125"/>
    <col min="11985" max="11985" customWidth="1" width="11.5703125"/>
    <col min="11986" max="11986" customWidth="1" width="11.5703125"/>
    <col min="11987" max="11987" customWidth="1" width="11.5703125"/>
    <col min="11988" max="11988" customWidth="1" width="11.5703125"/>
    <col min="11989" max="11989" customWidth="1" width="11.5703125"/>
    <col min="11990" max="11990" customWidth="1" width="11.5703125"/>
    <col min="11991" max="11991" customWidth="1" width="11.5703125"/>
    <col min="11992" max="11992" customWidth="1" width="11.5703125"/>
    <col min="11993" max="11993" customWidth="1" width="11.5703125"/>
    <col min="11994" max="11994" customWidth="1" width="11.5703125"/>
    <col min="11995" max="11995" customWidth="1" width="11.5703125"/>
    <col min="11996" max="11996" customWidth="1" width="11.5703125"/>
    <col min="11997" max="11997" customWidth="1" width="11.5703125"/>
    <col min="11998" max="11998" customWidth="1" width="11.5703125"/>
    <col min="11999" max="11999" customWidth="1" width="11.5703125"/>
    <col min="12000" max="12000" customWidth="1" width="11.5703125"/>
    <col min="12001" max="12001" customWidth="1" width="11.5703125"/>
    <col min="12002" max="12002" customWidth="1" width="11.5703125"/>
    <col min="12003" max="12003" customWidth="1" width="11.5703125"/>
    <col min="12004" max="12004" customWidth="1" width="11.5703125"/>
    <col min="12005" max="12005" customWidth="1" width="11.5703125"/>
    <col min="12006" max="12006" customWidth="1" width="11.5703125"/>
    <col min="12007" max="12007" customWidth="1" width="11.5703125"/>
    <col min="12008" max="12008" customWidth="1" width="11.5703125"/>
    <col min="12009" max="12009" customWidth="1" width="11.5703125"/>
    <col min="12010" max="12010" customWidth="1" width="11.5703125"/>
    <col min="12011" max="12011" customWidth="1" width="11.5703125"/>
    <col min="12012" max="12012" customWidth="1" width="11.5703125"/>
    <col min="12013" max="12013" customWidth="1" width="11.5703125"/>
    <col min="12014" max="12014" customWidth="1" width="11.5703125"/>
    <col min="12015" max="12015" customWidth="1" width="11.5703125"/>
    <col min="12016" max="12016" customWidth="1" width="11.5703125"/>
    <col min="12017" max="12017" customWidth="1" width="11.5703125"/>
    <col min="12018" max="12018" customWidth="1" width="11.5703125"/>
    <col min="12019" max="12019" customWidth="1" width="11.5703125"/>
    <col min="12020" max="12020" customWidth="1" width="11.5703125"/>
    <col min="12021" max="12021" customWidth="1" width="11.5703125"/>
    <col min="12022" max="12022" customWidth="1" width="11.5703125"/>
    <col min="12023" max="12023" customWidth="1" width="11.5703125"/>
    <col min="12024" max="12024" customWidth="1" width="11.5703125"/>
    <col min="12025" max="12025" customWidth="1" width="11.5703125"/>
    <col min="12026" max="12026" customWidth="1" width="11.5703125"/>
    <col min="12027" max="12027" customWidth="1" width="11.5703125"/>
    <col min="12028" max="12028" customWidth="1" width="11.5703125"/>
    <col min="12029" max="12029" customWidth="1" width="11.5703125"/>
    <col min="12030" max="12030" customWidth="1" width="11.5703125"/>
    <col min="12031" max="12031" customWidth="1" width="11.5703125"/>
    <col min="12032" max="12032" customWidth="1" width="11.5703125"/>
    <col min="12033" max="12033" customWidth="1" width="11.5703125"/>
    <col min="12034" max="12034" customWidth="1" width="11.5703125"/>
    <col min="12035" max="12035" customWidth="1" width="11.5703125"/>
    <col min="12036" max="12036" customWidth="1" width="11.5703125"/>
    <col min="12037" max="12037" customWidth="1" width="11.5703125"/>
    <col min="12038" max="12038" customWidth="1" width="11.5703125"/>
    <col min="12039" max="12039" customWidth="1" width="11.5703125"/>
    <col min="12040" max="12040" customWidth="1" width="11.5703125"/>
    <col min="12041" max="12041" customWidth="1" width="11.5703125"/>
    <col min="12042" max="12042" customWidth="1" width="11.5703125"/>
    <col min="12043" max="12043" customWidth="1" width="11.5703125"/>
    <col min="12044" max="12044" customWidth="1" width="11.5703125"/>
    <col min="12045" max="12045" customWidth="1" width="11.5703125"/>
    <col min="12046" max="12046" customWidth="1" width="11.5703125"/>
    <col min="12047" max="12047" customWidth="1" width="11.5703125"/>
    <col min="12048" max="12048" customWidth="1" width="11.5703125"/>
    <col min="12049" max="12049" customWidth="1" width="11.5703125"/>
    <col min="12050" max="12050" customWidth="1" width="11.5703125"/>
    <col min="12051" max="12051" customWidth="1" width="11.5703125"/>
    <col min="12052" max="12052" customWidth="1" width="11.5703125"/>
    <col min="12053" max="12053" customWidth="1" width="11.5703125"/>
    <col min="12054" max="12054" customWidth="1" width="11.5703125"/>
    <col min="12055" max="12055" customWidth="1" width="11.5703125"/>
    <col min="12056" max="12056" customWidth="1" width="11.5703125"/>
    <col min="12057" max="12057" customWidth="1" width="11.5703125"/>
    <col min="12058" max="12058" customWidth="1" width="11.5703125"/>
    <col min="12059" max="12059" customWidth="1" width="11.5703125"/>
    <col min="12060" max="12060" customWidth="1" width="11.5703125"/>
    <col min="12061" max="12061" customWidth="1" width="11.5703125"/>
    <col min="12062" max="12062" customWidth="1" width="11.5703125"/>
    <col min="12063" max="12063" customWidth="1" width="11.5703125"/>
    <col min="12064" max="12064" customWidth="1" width="11.5703125"/>
    <col min="12065" max="12065" customWidth="1" width="11.5703125"/>
    <col min="12066" max="12066" customWidth="1" width="11.5703125"/>
    <col min="12067" max="12067" customWidth="1" width="11.5703125"/>
    <col min="12068" max="12068" customWidth="1" width="11.5703125"/>
    <col min="12069" max="12069" customWidth="1" width="11.5703125"/>
    <col min="12070" max="12070" customWidth="1" width="11.5703125"/>
    <col min="12071" max="12071" customWidth="1" width="11.5703125"/>
    <col min="12072" max="12072" customWidth="1" width="11.5703125"/>
    <col min="12073" max="12073" customWidth="1" width="11.5703125"/>
    <col min="12074" max="12074" customWidth="1" width="11.5703125"/>
    <col min="12075" max="12075" customWidth="1" width="11.5703125"/>
    <col min="12076" max="12076" customWidth="1" width="11.5703125"/>
    <col min="12077" max="12077" customWidth="1" width="11.5703125"/>
    <col min="12078" max="12078" customWidth="1" width="11.5703125"/>
    <col min="12079" max="12079" customWidth="1" width="11.5703125"/>
    <col min="12080" max="12080" customWidth="1" width="11.5703125"/>
    <col min="12081" max="12081" customWidth="1" width="11.5703125"/>
    <col min="12082" max="12082" customWidth="1" width="11.5703125"/>
    <col min="12083" max="12083" customWidth="1" width="11.5703125"/>
    <col min="12084" max="12084" customWidth="1" width="11.5703125"/>
    <col min="12085" max="12085" customWidth="1" width="11.5703125"/>
    <col min="12086" max="12086" customWidth="1" width="11.5703125"/>
    <col min="12087" max="12087" customWidth="1" width="11.5703125"/>
    <col min="12088" max="12088" customWidth="1" width="11.5703125"/>
    <col min="12089" max="12089" customWidth="1" width="11.5703125"/>
    <col min="12090" max="12090" customWidth="1" width="11.5703125"/>
    <col min="12091" max="12091" customWidth="1" width="11.5703125"/>
    <col min="12092" max="12092" customWidth="1" width="11.5703125"/>
    <col min="12093" max="12093" customWidth="1" width="11.5703125"/>
    <col min="12094" max="12094" customWidth="1" width="11.5703125"/>
    <col min="12095" max="12095" customWidth="1" width="11.5703125"/>
    <col min="12096" max="12096" customWidth="1" width="11.5703125"/>
    <col min="12097" max="12097" customWidth="1" width="11.5703125"/>
    <col min="12098" max="12098" customWidth="1" width="11.5703125"/>
    <col min="12099" max="12099" customWidth="1" width="11.5703125"/>
    <col min="12100" max="12100" customWidth="1" width="11.5703125"/>
    <col min="12101" max="12101" customWidth="1" width="11.5703125"/>
    <col min="12102" max="12102" customWidth="1" width="11.5703125"/>
    <col min="12103" max="12103" customWidth="1" width="11.5703125"/>
    <col min="12104" max="12104" customWidth="1" width="11.5703125"/>
    <col min="12105" max="12105" customWidth="1" width="11.5703125"/>
    <col min="12106" max="12106" customWidth="1" width="11.5703125"/>
    <col min="12107" max="12107" customWidth="1" width="11.5703125"/>
    <col min="12108" max="12108" customWidth="1" width="11.5703125"/>
    <col min="12109" max="12109" customWidth="1" width="11.5703125"/>
    <col min="12110" max="12110" customWidth="1" width="11.5703125"/>
    <col min="12111" max="12111" customWidth="1" width="11.5703125"/>
    <col min="12112" max="12112" customWidth="1" width="11.5703125"/>
    <col min="12113" max="12113" customWidth="1" width="11.5703125"/>
    <col min="12114" max="12114" customWidth="1" width="11.5703125"/>
    <col min="12115" max="12115" customWidth="1" width="11.5703125"/>
    <col min="12116" max="12116" customWidth="1" width="11.5703125"/>
    <col min="12117" max="12117" customWidth="1" width="11.5703125"/>
    <col min="12118" max="12118" customWidth="1" width="11.5703125"/>
    <col min="12119" max="12119" customWidth="1" width="11.5703125"/>
    <col min="12120" max="12120" customWidth="1" width="11.5703125"/>
    <col min="12121" max="12121" customWidth="1" width="11.5703125"/>
    <col min="12122" max="12122" customWidth="1" width="11.5703125"/>
    <col min="12123" max="12123" customWidth="1" width="11.5703125"/>
    <col min="12124" max="12124" customWidth="1" width="11.5703125"/>
    <col min="12125" max="12125" customWidth="1" width="11.5703125"/>
    <col min="12126" max="12126" customWidth="1" width="11.5703125"/>
    <col min="12127" max="12127" customWidth="1" width="11.5703125"/>
    <col min="12128" max="12128" customWidth="1" width="11.5703125"/>
    <col min="12129" max="12129" customWidth="1" width="11.5703125"/>
    <col min="12130" max="12130" customWidth="1" width="11.5703125"/>
    <col min="12131" max="12131" customWidth="1" width="11.5703125"/>
    <col min="12132" max="12132" customWidth="1" width="11.5703125"/>
    <col min="12133" max="12133" customWidth="1" width="11.5703125"/>
    <col min="12134" max="12134" customWidth="1" width="11.5703125"/>
    <col min="12135" max="12135" customWidth="1" width="11.5703125"/>
    <col min="12136" max="12136" customWidth="1" width="11.5703125"/>
    <col min="12137" max="12137" customWidth="1" width="11.5703125"/>
    <col min="12138" max="12138" customWidth="1" width="11.5703125"/>
    <col min="12139" max="12139" customWidth="1" width="11.5703125"/>
    <col min="12140" max="12140" customWidth="1" width="11.5703125"/>
    <col min="12141" max="12141" customWidth="1" width="11.5703125"/>
    <col min="12142" max="12142" customWidth="1" width="11.5703125"/>
    <col min="12143" max="12143" customWidth="1" width="11.5703125"/>
    <col min="12144" max="12144" customWidth="1" width="11.5703125"/>
    <col min="12145" max="12145" customWidth="1" width="11.5703125"/>
    <col min="12146" max="12146" customWidth="1" width="11.5703125"/>
    <col min="12147" max="12147" customWidth="1" width="11.5703125"/>
    <col min="12148" max="12148" customWidth="1" width="11.5703125"/>
    <col min="12149" max="12149" customWidth="1" width="11.5703125"/>
    <col min="12150" max="12150" customWidth="1" width="11.5703125"/>
    <col min="12151" max="12151" customWidth="1" width="11.5703125"/>
    <col min="12152" max="12152" customWidth="1" width="11.5703125"/>
    <col min="12153" max="12153" customWidth="1" width="11.5703125"/>
    <col min="12154" max="12154" customWidth="1" width="11.5703125"/>
    <col min="12155" max="12155" customWidth="1" width="11.5703125"/>
    <col min="12156" max="12156" customWidth="1" width="11.5703125"/>
    <col min="12157" max="12157" customWidth="1" width="11.5703125"/>
    <col min="12158" max="12158" customWidth="1" width="11.5703125"/>
    <col min="12159" max="12159" customWidth="1" width="11.5703125"/>
    <col min="12160" max="12160" customWidth="1" width="11.5703125"/>
    <col min="12161" max="12161" customWidth="1" width="11.5703125"/>
    <col min="12162" max="12162" customWidth="1" width="11.5703125"/>
    <col min="12163" max="12163" customWidth="1" width="11.5703125"/>
    <col min="12164" max="12164" customWidth="1" width="11.5703125"/>
    <col min="12165" max="12165" customWidth="1" width="11.5703125"/>
    <col min="12166" max="12166" customWidth="1" width="11.5703125"/>
    <col min="12167" max="12167" customWidth="1" width="11.5703125"/>
    <col min="12168" max="12168" customWidth="1" width="11.5703125"/>
    <col min="12169" max="12169" customWidth="1" width="11.5703125"/>
    <col min="12170" max="12170" customWidth="1" width="11.5703125"/>
    <col min="12171" max="12171" customWidth="1" width="11.5703125"/>
    <col min="12172" max="12172" customWidth="1" width="11.5703125"/>
    <col min="12173" max="12173" customWidth="1" width="11.5703125"/>
    <col min="12174" max="12174" customWidth="1" width="11.5703125"/>
    <col min="12175" max="12175" customWidth="1" width="11.5703125"/>
    <col min="12176" max="12176" customWidth="1" width="11.5703125"/>
    <col min="12177" max="12177" customWidth="1" width="11.5703125"/>
    <col min="12178" max="12178" customWidth="1" width="11.5703125"/>
    <col min="12179" max="12179" customWidth="1" width="11.5703125"/>
    <col min="12180" max="12180" customWidth="1" width="11.5703125"/>
    <col min="12181" max="12181" customWidth="1" width="11.5703125"/>
    <col min="12182" max="12182" customWidth="1" width="11.5703125"/>
    <col min="12183" max="12183" customWidth="1" width="11.5703125"/>
    <col min="12184" max="12184" customWidth="1" width="11.5703125"/>
    <col min="12185" max="12185" customWidth="1" width="11.5703125"/>
    <col min="12186" max="12186" customWidth="1" width="11.5703125"/>
    <col min="12187" max="12187" customWidth="1" width="11.5703125"/>
    <col min="12188" max="12188" customWidth="1" width="11.5703125"/>
    <col min="12189" max="12189" customWidth="1" width="11.5703125"/>
    <col min="12190" max="12190" customWidth="1" width="11.5703125"/>
    <col min="12191" max="12191" customWidth="1" width="11.5703125"/>
    <col min="12192" max="12192" customWidth="1" width="11.5703125"/>
    <col min="12193" max="12193" customWidth="1" width="11.5703125"/>
    <col min="12194" max="12194" customWidth="1" width="11.5703125"/>
    <col min="12195" max="12195" customWidth="1" width="11.5703125"/>
    <col min="12196" max="12196" customWidth="1" width="11.5703125"/>
    <col min="12197" max="12197" customWidth="1" width="11.5703125"/>
    <col min="12198" max="12198" customWidth="1" width="11.5703125"/>
    <col min="12199" max="12199" customWidth="1" width="11.5703125"/>
    <col min="12200" max="12200" customWidth="1" width="11.5703125"/>
    <col min="12201" max="12201" customWidth="1" width="11.5703125"/>
    <col min="12202" max="12202" customWidth="1" width="11.5703125"/>
    <col min="12203" max="12203" customWidth="1" width="11.5703125"/>
    <col min="12204" max="12204" customWidth="1" width="11.5703125"/>
    <col min="12205" max="12205" customWidth="1" width="11.5703125"/>
    <col min="12206" max="12206" customWidth="1" width="11.5703125"/>
    <col min="12207" max="12207" customWidth="1" width="11.5703125"/>
    <col min="12208" max="12208" customWidth="1" width="11.5703125"/>
    <col min="12209" max="12209" customWidth="1" width="11.5703125"/>
    <col min="12210" max="12210" customWidth="1" width="11.5703125"/>
    <col min="12211" max="12211" customWidth="1" width="11.5703125"/>
    <col min="12212" max="12212" customWidth="1" width="11.5703125"/>
    <col min="12213" max="12213" customWidth="1" width="11.5703125"/>
    <col min="12214" max="12214" customWidth="1" width="11.5703125"/>
    <col min="12215" max="12215" customWidth="1" width="11.5703125"/>
    <col min="12216" max="12216" customWidth="1" width="11.5703125"/>
    <col min="12217" max="12217" customWidth="1" width="11.5703125"/>
    <col min="12218" max="12218" customWidth="1" width="11.5703125"/>
    <col min="12219" max="12219" customWidth="1" width="11.5703125"/>
    <col min="12220" max="12220" customWidth="1" width="11.5703125"/>
    <col min="12221" max="12221" customWidth="1" width="11.5703125"/>
    <col min="12222" max="12222" customWidth="1" width="11.5703125"/>
    <col min="12223" max="12223" customWidth="1" width="11.5703125"/>
    <col min="12224" max="12224" customWidth="1" width="11.5703125"/>
    <col min="12225" max="12225" customWidth="1" width="11.5703125"/>
    <col min="12226" max="12226" customWidth="1" width="11.5703125"/>
    <col min="12227" max="12227" customWidth="1" width="11.5703125"/>
    <col min="12228" max="12228" customWidth="1" width="11.5703125"/>
    <col min="12229" max="12229" customWidth="1" width="11.5703125"/>
    <col min="12230" max="12230" customWidth="1" width="11.5703125"/>
    <col min="12231" max="12231" customWidth="1" width="11.5703125"/>
    <col min="12232" max="12232" customWidth="1" width="11.5703125"/>
    <col min="12233" max="12233" customWidth="1" width="11.5703125"/>
    <col min="12234" max="12234" customWidth="1" width="11.5703125"/>
    <col min="12235" max="12235" customWidth="1" width="11.5703125"/>
    <col min="12236" max="12236" customWidth="1" width="11.5703125"/>
    <col min="12237" max="12237" customWidth="1" width="11.5703125"/>
    <col min="12238" max="12238" customWidth="1" width="11.5703125"/>
    <col min="12239" max="12239" customWidth="1" width="11.5703125"/>
    <col min="12240" max="12240" customWidth="1" width="11.5703125"/>
    <col min="12241" max="12241" customWidth="1" width="11.5703125"/>
    <col min="12242" max="12242" customWidth="1" width="11.5703125"/>
    <col min="12243" max="12243" customWidth="1" width="11.5703125"/>
    <col min="12244" max="12244" customWidth="1" width="11.5703125"/>
    <col min="12245" max="12245" customWidth="1" width="11.5703125"/>
    <col min="12246" max="12246" customWidth="1" width="11.5703125"/>
    <col min="12247" max="12247" customWidth="1" width="11.5703125"/>
    <col min="12248" max="12248" customWidth="1" width="11.5703125"/>
    <col min="12249" max="12249" customWidth="1" width="11.5703125"/>
    <col min="12250" max="12250" customWidth="1" width="11.5703125"/>
    <col min="12251" max="12251" customWidth="1" width="11.5703125"/>
    <col min="12252" max="12252" customWidth="1" width="11.5703125"/>
    <col min="12253" max="12253" customWidth="1" width="11.5703125"/>
    <col min="12254" max="12254" customWidth="1" width="11.5703125"/>
    <col min="12255" max="12255" customWidth="1" width="11.5703125"/>
    <col min="12256" max="12256" customWidth="1" width="11.5703125"/>
    <col min="12257" max="12257" customWidth="1" width="11.5703125"/>
    <col min="12258" max="12258" customWidth="1" width="11.5703125"/>
    <col min="12259" max="12259" customWidth="1" width="11.5703125"/>
    <col min="12260" max="12260" customWidth="1" width="11.5703125"/>
    <col min="12261" max="12261" customWidth="1" width="11.5703125"/>
    <col min="12262" max="12262" customWidth="1" width="11.5703125"/>
    <col min="12263" max="12263" customWidth="1" width="11.5703125"/>
    <col min="12264" max="12264" customWidth="1" width="11.5703125"/>
    <col min="12265" max="12265" customWidth="1" width="11.5703125"/>
    <col min="12266" max="12266" customWidth="1" width="11.5703125"/>
    <col min="12267" max="12267" customWidth="1" width="11.5703125"/>
    <col min="12268" max="12268" customWidth="1" width="11.5703125"/>
    <col min="12269" max="12269" customWidth="1" width="11.5703125"/>
    <col min="12270" max="12270" customWidth="1" width="11.5703125"/>
    <col min="12271" max="12271" customWidth="1" width="11.5703125"/>
    <col min="12272" max="12272" customWidth="1" width="11.5703125"/>
    <col min="12273" max="12273" customWidth="1" width="11.5703125"/>
    <col min="12274" max="12274" customWidth="1" width="11.5703125"/>
    <col min="12275" max="12275" customWidth="1" width="11.5703125"/>
    <col min="12276" max="12276" customWidth="1" width="11.5703125"/>
    <col min="12277" max="12277" customWidth="1" width="11.5703125"/>
    <col min="12278" max="12278" customWidth="1" width="11.5703125"/>
    <col min="12279" max="12279" customWidth="1" width="11.5703125"/>
    <col min="12280" max="12280" customWidth="1" width="11.5703125"/>
    <col min="12281" max="12281" customWidth="1" width="11.5703125"/>
    <col min="12282" max="12282" customWidth="1" width="11.5703125"/>
    <col min="12283" max="12283" customWidth="1" width="11.5703125"/>
    <col min="12284" max="12284" customWidth="1" width="11.5703125"/>
    <col min="12285" max="12285" customWidth="1" width="11.5703125"/>
    <col min="12286" max="12286" customWidth="1" width="11.5703125"/>
    <col min="12287" max="12287" customWidth="1" width="11.5703125"/>
    <col min="12288" max="12288" customWidth="1" width="11.5703125"/>
    <col min="12289" max="12289" customWidth="1" width="11.5703125"/>
    <col min="12290" max="12290" customWidth="1" width="11.5703125"/>
    <col min="12291" max="12291" customWidth="1" width="11.5703125"/>
    <col min="12292" max="12292" customWidth="1" width="11.5703125"/>
    <col min="12293" max="12293" customWidth="1" width="11.5703125"/>
    <col min="12294" max="12294" customWidth="1" width="11.5703125"/>
    <col min="12295" max="12295" customWidth="1" width="11.5703125"/>
    <col min="12296" max="12296" customWidth="1" width="11.5703125"/>
    <col min="12297" max="12297" customWidth="1" width="11.5703125"/>
    <col min="12298" max="12298" customWidth="1" width="11.5703125"/>
    <col min="12299" max="12299" customWidth="1" width="11.5703125"/>
    <col min="12300" max="12300" customWidth="1" width="11.5703125"/>
    <col min="12301" max="12301" customWidth="1" width="11.5703125"/>
    <col min="12302" max="12302" customWidth="1" width="11.5703125"/>
    <col min="12303" max="12303" customWidth="1" width="11.5703125"/>
    <col min="12304" max="12304" customWidth="1" width="11.5703125"/>
    <col min="12305" max="12305" customWidth="1" width="11.5703125"/>
    <col min="12306" max="12306" customWidth="1" width="11.5703125"/>
    <col min="12307" max="12307" customWidth="1" width="11.5703125"/>
    <col min="12308" max="12308" customWidth="1" width="11.5703125"/>
    <col min="12309" max="12309" customWidth="1" width="11.5703125"/>
    <col min="12310" max="12310" customWidth="1" width="11.5703125"/>
    <col min="12311" max="12311" customWidth="1" width="11.5703125"/>
    <col min="12312" max="12312" customWidth="1" width="11.5703125"/>
    <col min="12313" max="12313" customWidth="1" width="11.5703125"/>
    <col min="12314" max="12314" customWidth="1" width="11.5703125"/>
    <col min="12315" max="12315" customWidth="1" width="11.5703125"/>
    <col min="12316" max="12316" customWidth="1" width="11.5703125"/>
    <col min="12317" max="12317" customWidth="1" width="11.5703125"/>
    <col min="12318" max="12318" customWidth="1" width="11.5703125"/>
    <col min="12319" max="12319" customWidth="1" width="11.5703125"/>
    <col min="12320" max="12320" customWidth="1" width="11.5703125"/>
    <col min="12321" max="12321" customWidth="1" width="11.5703125"/>
    <col min="12322" max="12322" customWidth="1" width="11.5703125"/>
    <col min="12323" max="12323" customWidth="1" width="11.5703125"/>
    <col min="12324" max="12324" customWidth="1" width="11.5703125"/>
    <col min="12325" max="12325" customWidth="1" width="11.5703125"/>
    <col min="12326" max="12326" customWidth="1" width="11.5703125"/>
    <col min="12327" max="12327" customWidth="1" width="11.5703125"/>
    <col min="12328" max="12328" customWidth="1" width="11.5703125"/>
    <col min="12329" max="12329" customWidth="1" width="11.5703125"/>
    <col min="12330" max="12330" customWidth="1" width="11.5703125"/>
    <col min="12331" max="12331" customWidth="1" width="11.5703125"/>
    <col min="12332" max="12332" customWidth="1" width="11.5703125"/>
    <col min="12333" max="12333" customWidth="1" width="11.5703125"/>
    <col min="12334" max="12334" customWidth="1" width="11.5703125"/>
    <col min="12335" max="12335" customWidth="1" width="11.5703125"/>
    <col min="12336" max="12336" customWidth="1" width="11.5703125"/>
    <col min="12337" max="12337" customWidth="1" width="11.5703125"/>
    <col min="12338" max="12338" customWidth="1" width="11.5703125"/>
    <col min="12339" max="12339" customWidth="1" width="11.5703125"/>
    <col min="12340" max="12340" customWidth="1" width="11.5703125"/>
    <col min="12341" max="12341" customWidth="1" width="11.5703125"/>
    <col min="12342" max="12342" customWidth="1" width="11.5703125"/>
    <col min="12343" max="12343" customWidth="1" width="11.5703125"/>
    <col min="12344" max="12344" customWidth="1" width="11.5703125"/>
    <col min="12345" max="12345" customWidth="1" width="11.5703125"/>
    <col min="12346" max="12346" customWidth="1" width="11.5703125"/>
    <col min="12347" max="12347" customWidth="1" width="11.5703125"/>
    <col min="12348" max="12348" customWidth="1" width="11.5703125"/>
    <col min="12349" max="12349" customWidth="1" width="11.5703125"/>
    <col min="12350" max="12350" customWidth="1" width="11.5703125"/>
    <col min="12351" max="12351" customWidth="1" width="11.5703125"/>
    <col min="12352" max="12352" customWidth="1" width="11.5703125"/>
    <col min="12353" max="12353" customWidth="1" width="11.5703125"/>
    <col min="12354" max="12354" customWidth="1" width="11.5703125"/>
    <col min="12355" max="12355" customWidth="1" width="11.5703125"/>
    <col min="12356" max="12356" customWidth="1" width="11.5703125"/>
    <col min="12357" max="12357" customWidth="1" width="11.5703125"/>
    <col min="12358" max="12358" customWidth="1" width="11.5703125"/>
    <col min="12359" max="12359" customWidth="1" width="11.5703125"/>
    <col min="12360" max="12360" customWidth="1" width="11.5703125"/>
    <col min="12361" max="12361" customWidth="1" width="11.5703125"/>
    <col min="12362" max="12362" customWidth="1" width="11.5703125"/>
    <col min="12363" max="12363" customWidth="1" width="11.5703125"/>
    <col min="12364" max="12364" customWidth="1" width="11.5703125"/>
    <col min="12365" max="12365" customWidth="1" width="11.5703125"/>
    <col min="12366" max="12366" customWidth="1" width="11.5703125"/>
    <col min="12367" max="12367" customWidth="1" width="11.5703125"/>
    <col min="12368" max="12368" customWidth="1" width="11.5703125"/>
    <col min="12369" max="12369" customWidth="1" width="11.5703125"/>
    <col min="12370" max="12370" customWidth="1" width="11.5703125"/>
    <col min="12371" max="12371" customWidth="1" width="11.5703125"/>
    <col min="12372" max="12372" customWidth="1" width="11.5703125"/>
    <col min="12373" max="12373" customWidth="1" width="11.5703125"/>
    <col min="12374" max="12374" customWidth="1" width="11.5703125"/>
    <col min="12375" max="12375" customWidth="1" width="11.5703125"/>
    <col min="12376" max="12376" customWidth="1" width="11.5703125"/>
    <col min="12377" max="12377" customWidth="1" width="11.5703125"/>
    <col min="12378" max="12378" customWidth="1" width="11.5703125"/>
    <col min="12379" max="12379" customWidth="1" width="11.5703125"/>
    <col min="12380" max="12380" customWidth="1" width="11.5703125"/>
    <col min="12381" max="12381" customWidth="1" width="11.5703125"/>
    <col min="12382" max="12382" customWidth="1" width="11.5703125"/>
    <col min="12383" max="12383" customWidth="1" width="11.5703125"/>
    <col min="12384" max="12384" customWidth="1" width="11.5703125"/>
    <col min="12385" max="12385" customWidth="1" width="11.5703125"/>
    <col min="12386" max="12386" customWidth="1" width="11.5703125"/>
    <col min="12387" max="12387" customWidth="1" width="11.5703125"/>
    <col min="12388" max="12388" customWidth="1" width="11.5703125"/>
    <col min="12389" max="12389" customWidth="1" width="11.5703125"/>
    <col min="12390" max="12390" customWidth="1" width="11.5703125"/>
    <col min="12391" max="12391" customWidth="1" width="11.5703125"/>
    <col min="12392" max="12392" customWidth="1" width="11.5703125"/>
    <col min="12393" max="12393" customWidth="1" width="11.5703125"/>
    <col min="12394" max="12394" customWidth="1" width="11.5703125"/>
    <col min="12395" max="12395" customWidth="1" width="11.5703125"/>
    <col min="12396" max="12396" customWidth="1" width="11.5703125"/>
    <col min="12397" max="12397" customWidth="1" width="11.5703125"/>
    <col min="12398" max="12398" customWidth="1" width="11.5703125"/>
    <col min="12399" max="12399" customWidth="1" width="11.5703125"/>
    <col min="12400" max="12400" customWidth="1" width="11.5703125"/>
    <col min="12401" max="12401" customWidth="1" width="11.5703125"/>
    <col min="12402" max="12402" customWidth="1" width="11.5703125"/>
    <col min="12403" max="12403" customWidth="1" width="11.5703125"/>
    <col min="12404" max="12404" customWidth="1" width="11.5703125"/>
    <col min="12405" max="12405" customWidth="1" width="11.5703125"/>
    <col min="12406" max="12406" customWidth="1" width="11.5703125"/>
    <col min="12407" max="12407" customWidth="1" width="11.5703125"/>
    <col min="12408" max="12408" customWidth="1" width="11.5703125"/>
    <col min="12409" max="12409" customWidth="1" width="11.5703125"/>
    <col min="12410" max="12410" customWidth="1" width="11.5703125"/>
    <col min="12411" max="12411" customWidth="1" width="11.5703125"/>
    <col min="12412" max="12412" customWidth="1" width="11.5703125"/>
    <col min="12413" max="12413" customWidth="1" width="11.5703125"/>
    <col min="12414" max="12414" customWidth="1" width="11.5703125"/>
    <col min="12415" max="12415" customWidth="1" width="11.5703125"/>
    <col min="12416" max="12416" customWidth="1" width="11.5703125"/>
    <col min="12417" max="12417" customWidth="1" width="11.5703125"/>
    <col min="12418" max="12418" customWidth="1" width="11.5703125"/>
    <col min="12419" max="12419" customWidth="1" width="11.5703125"/>
    <col min="12420" max="12420" customWidth="1" width="11.5703125"/>
    <col min="12421" max="12421" customWidth="1" width="11.5703125"/>
    <col min="12422" max="12422" customWidth="1" width="11.5703125"/>
    <col min="12423" max="12423" customWidth="1" width="11.5703125"/>
    <col min="12424" max="12424" customWidth="1" width="11.5703125"/>
    <col min="12425" max="12425" customWidth="1" width="11.5703125"/>
    <col min="12426" max="12426" customWidth="1" width="11.5703125"/>
    <col min="12427" max="12427" customWidth="1" width="11.5703125"/>
    <col min="12428" max="12428" customWidth="1" width="11.5703125"/>
    <col min="12429" max="12429" customWidth="1" width="11.5703125"/>
    <col min="12430" max="12430" customWidth="1" width="11.5703125"/>
    <col min="12431" max="12431" customWidth="1" width="11.5703125"/>
    <col min="12432" max="12432" customWidth="1" width="11.5703125"/>
    <col min="12433" max="12433" customWidth="1" width="11.5703125"/>
    <col min="12434" max="12434" customWidth="1" width="11.5703125"/>
    <col min="12435" max="12435" customWidth="1" width="11.5703125"/>
    <col min="12436" max="12436" customWidth="1" width="11.5703125"/>
    <col min="12437" max="12437" customWidth="1" width="11.5703125"/>
    <col min="12438" max="12438" customWidth="1" width="11.5703125"/>
    <col min="12439" max="12439" customWidth="1" width="11.5703125"/>
    <col min="12440" max="12440" customWidth="1" width="11.5703125"/>
    <col min="12441" max="12441" customWidth="1" width="11.5703125"/>
    <col min="12442" max="12442" customWidth="1" width="11.5703125"/>
    <col min="12443" max="12443" customWidth="1" width="11.5703125"/>
    <col min="12444" max="12444" customWidth="1" width="11.5703125"/>
    <col min="12445" max="12445" customWidth="1" width="11.5703125"/>
    <col min="12446" max="12446" customWidth="1" width="11.5703125"/>
    <col min="12447" max="12447" customWidth="1" width="11.5703125"/>
    <col min="12448" max="12448" customWidth="1" width="11.5703125"/>
    <col min="12449" max="12449" customWidth="1" width="11.5703125"/>
    <col min="12450" max="12450" customWidth="1" width="11.5703125"/>
    <col min="12451" max="12451" customWidth="1" width="11.5703125"/>
    <col min="12452" max="12452" customWidth="1" width="11.5703125"/>
    <col min="12453" max="12453" customWidth="1" width="11.5703125"/>
    <col min="12454" max="12454" customWidth="1" width="11.5703125"/>
    <col min="12455" max="12455" customWidth="1" width="11.5703125"/>
    <col min="12456" max="12456" customWidth="1" width="11.5703125"/>
    <col min="12457" max="12457" customWidth="1" width="11.5703125"/>
    <col min="12458" max="12458" customWidth="1" width="11.5703125"/>
    <col min="12459" max="12459" customWidth="1" width="11.5703125"/>
    <col min="12460" max="12460" customWidth="1" width="11.5703125"/>
    <col min="12461" max="12461" customWidth="1" width="11.5703125"/>
    <col min="12462" max="12462" customWidth="1" width="11.5703125"/>
    <col min="12463" max="12463" customWidth="1" width="11.5703125"/>
    <col min="12464" max="12464" customWidth="1" width="11.5703125"/>
    <col min="12465" max="12465" customWidth="1" width="11.5703125"/>
    <col min="12466" max="12466" customWidth="1" width="11.5703125"/>
    <col min="12467" max="12467" customWidth="1" width="11.5703125"/>
    <col min="12468" max="12468" customWidth="1" width="11.5703125"/>
    <col min="12469" max="12469" customWidth="1" width="11.5703125"/>
    <col min="12470" max="12470" customWidth="1" width="11.5703125"/>
    <col min="12471" max="12471" customWidth="1" width="11.5703125"/>
    <col min="12472" max="12472" customWidth="1" width="11.5703125"/>
    <col min="12473" max="12473" customWidth="1" width="11.5703125"/>
    <col min="12474" max="12474" customWidth="1" width="11.5703125"/>
    <col min="12475" max="12475" customWidth="1" width="11.5703125"/>
    <col min="12476" max="12476" customWidth="1" width="11.5703125"/>
    <col min="12477" max="12477" customWidth="1" width="11.5703125"/>
    <col min="12478" max="12478" customWidth="1" width="11.5703125"/>
    <col min="12479" max="12479" customWidth="1" width="11.5703125"/>
    <col min="12480" max="12480" customWidth="1" width="11.5703125"/>
    <col min="12481" max="12481" customWidth="1" width="11.5703125"/>
    <col min="12482" max="12482" customWidth="1" width="11.5703125"/>
    <col min="12483" max="12483" customWidth="1" width="11.5703125"/>
    <col min="12484" max="12484" customWidth="1" width="11.5703125"/>
    <col min="12485" max="12485" customWidth="1" width="11.5703125"/>
    <col min="12486" max="12486" customWidth="1" width="11.5703125"/>
    <col min="12487" max="12487" customWidth="1" width="11.5703125"/>
    <col min="12488" max="12488" customWidth="1" width="11.5703125"/>
    <col min="12489" max="12489" customWidth="1" width="11.5703125"/>
    <col min="12490" max="12490" customWidth="1" width="11.5703125"/>
    <col min="12491" max="12491" customWidth="1" width="11.5703125"/>
    <col min="12492" max="12492" customWidth="1" width="11.5703125"/>
    <col min="12493" max="12493" customWidth="1" width="11.5703125"/>
    <col min="12494" max="12494" customWidth="1" width="11.5703125"/>
    <col min="12495" max="12495" customWidth="1" width="11.5703125"/>
    <col min="12496" max="12496" customWidth="1" width="11.5703125"/>
    <col min="12497" max="12497" customWidth="1" width="11.5703125"/>
    <col min="12498" max="12498" customWidth="1" width="11.5703125"/>
    <col min="12499" max="12499" customWidth="1" width="11.5703125"/>
    <col min="12500" max="12500" customWidth="1" width="11.5703125"/>
    <col min="12501" max="12501" customWidth="1" width="11.5703125"/>
    <col min="12502" max="12502" customWidth="1" width="11.5703125"/>
    <col min="12503" max="12503" customWidth="1" width="11.5703125"/>
    <col min="12504" max="12504" customWidth="1" width="11.5703125"/>
    <col min="12505" max="12505" customWidth="1" width="11.5703125"/>
    <col min="12506" max="12506" customWidth="1" width="11.5703125"/>
    <col min="12507" max="12507" customWidth="1" width="11.5703125"/>
    <col min="12508" max="12508" customWidth="1" width="11.5703125"/>
    <col min="12509" max="12509" customWidth="1" width="11.5703125"/>
    <col min="12510" max="12510" customWidth="1" width="11.5703125"/>
    <col min="12511" max="12511" customWidth="1" width="11.5703125"/>
    <col min="12512" max="12512" customWidth="1" width="11.5703125"/>
    <col min="12513" max="12513" customWidth="1" width="11.5703125"/>
    <col min="12514" max="12514" customWidth="1" width="11.5703125"/>
    <col min="12515" max="12515" customWidth="1" width="11.5703125"/>
    <col min="12516" max="12516" customWidth="1" width="11.5703125"/>
    <col min="12517" max="12517" customWidth="1" width="11.5703125"/>
    <col min="12518" max="12518" customWidth="1" width="11.5703125"/>
    <col min="12519" max="12519" customWidth="1" width="11.5703125"/>
    <col min="12520" max="12520" customWidth="1" width="11.5703125"/>
    <col min="12521" max="12521" customWidth="1" width="11.5703125"/>
    <col min="12522" max="12522" customWidth="1" width="11.5703125"/>
    <col min="12523" max="12523" customWidth="1" width="11.5703125"/>
    <col min="12524" max="12524" customWidth="1" width="11.5703125"/>
    <col min="12525" max="12525" customWidth="1" width="11.5703125"/>
    <col min="12526" max="12526" customWidth="1" width="11.5703125"/>
    <col min="12527" max="12527" customWidth="1" width="11.5703125"/>
    <col min="12528" max="12528" customWidth="1" width="11.5703125"/>
    <col min="12529" max="12529" customWidth="1" width="11.5703125"/>
    <col min="12530" max="12530" customWidth="1" width="11.5703125"/>
    <col min="12531" max="12531" customWidth="1" width="11.5703125"/>
    <col min="12532" max="12532" customWidth="1" width="11.5703125"/>
    <col min="12533" max="12533" customWidth="1" width="11.5703125"/>
    <col min="12534" max="12534" customWidth="1" width="11.5703125"/>
    <col min="12535" max="12535" customWidth="1" width="11.5703125"/>
    <col min="12536" max="12536" customWidth="1" width="11.5703125"/>
    <col min="12537" max="12537" customWidth="1" width="11.5703125"/>
    <col min="12538" max="12538" customWidth="1" width="11.5703125"/>
    <col min="12539" max="12539" customWidth="1" width="11.5703125"/>
    <col min="12540" max="12540" customWidth="1" width="11.5703125"/>
    <col min="12541" max="12541" customWidth="1" width="11.5703125"/>
    <col min="12542" max="12542" customWidth="1" width="11.5703125"/>
    <col min="12543" max="12543" customWidth="1" width="11.5703125"/>
    <col min="12544" max="12544" customWidth="1" width="11.5703125"/>
    <col min="12545" max="12545" customWidth="1" width="11.5703125"/>
    <col min="12546" max="12546" customWidth="1" width="11.5703125"/>
    <col min="12547" max="12547" customWidth="1" width="11.5703125"/>
    <col min="12548" max="12548" customWidth="1" width="11.5703125"/>
    <col min="12549" max="12549" customWidth="1" width="11.5703125"/>
    <col min="12550" max="12550" customWidth="1" width="11.5703125"/>
    <col min="12551" max="12551" customWidth="1" width="11.5703125"/>
    <col min="12552" max="12552" customWidth="1" width="11.5703125"/>
    <col min="12553" max="12553" customWidth="1" width="11.5703125"/>
    <col min="12554" max="12554" customWidth="1" width="11.5703125"/>
    <col min="12555" max="12555" customWidth="1" width="11.5703125"/>
    <col min="12556" max="12556" customWidth="1" width="11.5703125"/>
    <col min="12557" max="12557" customWidth="1" width="11.5703125"/>
    <col min="12558" max="12558" customWidth="1" width="11.5703125"/>
    <col min="12559" max="12559" customWidth="1" width="11.5703125"/>
    <col min="12560" max="12560" customWidth="1" width="11.5703125"/>
    <col min="12561" max="12561" customWidth="1" width="11.5703125"/>
    <col min="12562" max="12562" customWidth="1" width="11.5703125"/>
    <col min="12563" max="12563" customWidth="1" width="11.5703125"/>
    <col min="12564" max="12564" customWidth="1" width="11.5703125"/>
    <col min="12565" max="12565" customWidth="1" width="11.5703125"/>
    <col min="12566" max="12566" customWidth="1" width="11.5703125"/>
    <col min="12567" max="12567" customWidth="1" width="11.5703125"/>
    <col min="12568" max="12568" customWidth="1" width="11.5703125"/>
    <col min="12569" max="12569" customWidth="1" width="11.5703125"/>
    <col min="12570" max="12570" customWidth="1" width="11.5703125"/>
    <col min="12571" max="12571" customWidth="1" width="11.5703125"/>
    <col min="12572" max="12572" customWidth="1" width="11.5703125"/>
    <col min="12573" max="12573" customWidth="1" width="11.5703125"/>
    <col min="12574" max="12574" customWidth="1" width="11.5703125"/>
    <col min="12575" max="12575" customWidth="1" width="11.5703125"/>
    <col min="12576" max="12576" customWidth="1" width="11.5703125"/>
    <col min="12577" max="12577" customWidth="1" width="11.5703125"/>
    <col min="12578" max="12578" customWidth="1" width="11.5703125"/>
    <col min="12579" max="12579" customWidth="1" width="11.5703125"/>
    <col min="12580" max="12580" customWidth="1" width="11.5703125"/>
    <col min="12581" max="12581" customWidth="1" width="11.5703125"/>
    <col min="12582" max="12582" customWidth="1" width="11.5703125"/>
    <col min="12583" max="12583" customWidth="1" width="11.5703125"/>
    <col min="12584" max="12584" customWidth="1" width="11.5703125"/>
    <col min="12585" max="12585" customWidth="1" width="11.5703125"/>
    <col min="12586" max="12586" customWidth="1" width="11.5703125"/>
    <col min="12587" max="12587" customWidth="1" width="11.5703125"/>
    <col min="12588" max="12588" customWidth="1" width="11.5703125"/>
    <col min="12589" max="12589" customWidth="1" width="11.5703125"/>
    <col min="12590" max="12590" customWidth="1" width="11.5703125"/>
    <col min="12591" max="12591" customWidth="1" width="11.5703125"/>
    <col min="12592" max="12592" customWidth="1" width="11.5703125"/>
    <col min="12593" max="12593" customWidth="1" width="11.5703125"/>
    <col min="12594" max="12594" customWidth="1" width="11.5703125"/>
    <col min="12595" max="12595" customWidth="1" width="11.5703125"/>
    <col min="12596" max="12596" customWidth="1" width="11.5703125"/>
    <col min="12597" max="12597" customWidth="1" width="11.5703125"/>
    <col min="12598" max="12598" customWidth="1" width="11.5703125"/>
    <col min="12599" max="12599" customWidth="1" width="11.5703125"/>
    <col min="12600" max="12600" customWidth="1" width="11.5703125"/>
    <col min="12601" max="12601" customWidth="1" width="11.5703125"/>
    <col min="12602" max="12602" customWidth="1" width="11.5703125"/>
    <col min="12603" max="12603" customWidth="1" width="11.5703125"/>
    <col min="12604" max="12604" customWidth="1" width="11.5703125"/>
    <col min="12605" max="12605" customWidth="1" width="11.5703125"/>
    <col min="12606" max="12606" customWidth="1" width="11.5703125"/>
    <col min="12607" max="12607" customWidth="1" width="11.5703125"/>
    <col min="12608" max="12608" customWidth="1" width="11.5703125"/>
    <col min="12609" max="12609" customWidth="1" width="11.5703125"/>
    <col min="12610" max="12610" customWidth="1" width="11.5703125"/>
    <col min="12611" max="12611" customWidth="1" width="11.5703125"/>
    <col min="12612" max="12612" customWidth="1" width="11.5703125"/>
    <col min="12613" max="12613" customWidth="1" width="11.5703125"/>
    <col min="12614" max="12614" customWidth="1" width="11.5703125"/>
    <col min="12615" max="12615" customWidth="1" width="11.5703125"/>
    <col min="12616" max="12616" customWidth="1" width="11.5703125"/>
    <col min="12617" max="12617" customWidth="1" width="11.5703125"/>
    <col min="12618" max="12618" customWidth="1" width="11.5703125"/>
    <col min="12619" max="12619" customWidth="1" width="11.5703125"/>
    <col min="12620" max="12620" customWidth="1" width="11.5703125"/>
    <col min="12621" max="12621" customWidth="1" width="11.5703125"/>
    <col min="12622" max="12622" customWidth="1" width="11.5703125"/>
    <col min="12623" max="12623" customWidth="1" width="11.5703125"/>
    <col min="12624" max="12624" customWidth="1" width="11.5703125"/>
    <col min="12625" max="12625" customWidth="1" width="11.5703125"/>
    <col min="12626" max="12626" customWidth="1" width="11.5703125"/>
    <col min="12627" max="12627" customWidth="1" width="11.5703125"/>
    <col min="12628" max="12628" customWidth="1" width="11.5703125"/>
    <col min="12629" max="12629" customWidth="1" width="11.5703125"/>
    <col min="12630" max="12630" customWidth="1" width="11.5703125"/>
    <col min="12631" max="12631" customWidth="1" width="11.5703125"/>
    <col min="12632" max="12632" customWidth="1" width="11.5703125"/>
    <col min="12633" max="12633" customWidth="1" width="11.5703125"/>
    <col min="12634" max="12634" customWidth="1" width="11.5703125"/>
    <col min="12635" max="12635" customWidth="1" width="11.5703125"/>
    <col min="12636" max="12636" customWidth="1" width="11.5703125"/>
    <col min="12637" max="12637" customWidth="1" width="11.5703125"/>
    <col min="12638" max="12638" customWidth="1" width="11.5703125"/>
    <col min="12639" max="12639" customWidth="1" width="11.5703125"/>
    <col min="12640" max="12640" customWidth="1" width="11.5703125"/>
    <col min="12641" max="12641" customWidth="1" width="11.5703125"/>
    <col min="12642" max="12642" customWidth="1" width="11.5703125"/>
    <col min="12643" max="12643" customWidth="1" width="11.5703125"/>
    <col min="12644" max="12644" customWidth="1" width="11.5703125"/>
    <col min="12645" max="12645" customWidth="1" width="11.5703125"/>
    <col min="12646" max="12646" customWidth="1" width="11.5703125"/>
    <col min="12647" max="12647" customWidth="1" width="11.5703125"/>
    <col min="12648" max="12648" customWidth="1" width="11.5703125"/>
    <col min="12649" max="12649" customWidth="1" width="11.5703125"/>
    <col min="12650" max="12650" customWidth="1" width="11.5703125"/>
    <col min="12651" max="12651" customWidth="1" width="11.5703125"/>
    <col min="12652" max="12652" customWidth="1" width="11.5703125"/>
    <col min="12653" max="12653" customWidth="1" width="11.5703125"/>
    <col min="12654" max="12654" customWidth="1" width="11.5703125"/>
    <col min="12655" max="12655" customWidth="1" width="11.5703125"/>
    <col min="12656" max="12656" customWidth="1" width="11.5703125"/>
    <col min="12657" max="12657" customWidth="1" width="11.5703125"/>
    <col min="12658" max="12658" customWidth="1" width="11.5703125"/>
    <col min="12659" max="12659" customWidth="1" width="11.5703125"/>
    <col min="12660" max="12660" customWidth="1" width="11.5703125"/>
    <col min="12661" max="12661" customWidth="1" width="11.5703125"/>
    <col min="12662" max="12662" customWidth="1" width="11.5703125"/>
    <col min="12663" max="12663" customWidth="1" width="11.5703125"/>
    <col min="12664" max="12664" customWidth="1" width="11.5703125"/>
    <col min="12665" max="12665" customWidth="1" width="11.5703125"/>
    <col min="12666" max="12666" customWidth="1" width="11.5703125"/>
    <col min="12667" max="12667" customWidth="1" width="11.5703125"/>
    <col min="12668" max="12668" customWidth="1" width="11.5703125"/>
    <col min="12669" max="12669" customWidth="1" width="11.5703125"/>
    <col min="12670" max="12670" customWidth="1" width="11.5703125"/>
    <col min="12671" max="12671" customWidth="1" width="11.5703125"/>
    <col min="12672" max="12672" customWidth="1" width="11.5703125"/>
    <col min="12673" max="12673" customWidth="1" width="11.5703125"/>
    <col min="12674" max="12674" customWidth="1" width="11.5703125"/>
    <col min="12675" max="12675" customWidth="1" width="11.5703125"/>
    <col min="12676" max="12676" customWidth="1" width="11.5703125"/>
    <col min="12677" max="12677" customWidth="1" width="11.5703125"/>
    <col min="12678" max="12678" customWidth="1" width="11.5703125"/>
    <col min="12679" max="12679" customWidth="1" width="11.5703125"/>
    <col min="12680" max="12680" customWidth="1" width="11.5703125"/>
    <col min="12681" max="12681" customWidth="1" width="11.5703125"/>
    <col min="12682" max="12682" customWidth="1" width="11.5703125"/>
    <col min="12683" max="12683" customWidth="1" width="11.5703125"/>
    <col min="12684" max="12684" customWidth="1" width="11.5703125"/>
    <col min="12685" max="12685" customWidth="1" width="11.5703125"/>
    <col min="12686" max="12686" customWidth="1" width="11.5703125"/>
    <col min="12687" max="12687" customWidth="1" width="11.5703125"/>
    <col min="12688" max="12688" customWidth="1" width="11.5703125"/>
    <col min="12689" max="12689" customWidth="1" width="11.5703125"/>
    <col min="12690" max="12690" customWidth="1" width="11.5703125"/>
    <col min="12691" max="12691" customWidth="1" width="11.5703125"/>
    <col min="12692" max="12692" customWidth="1" width="11.5703125"/>
    <col min="12693" max="12693" customWidth="1" width="11.5703125"/>
    <col min="12694" max="12694" customWidth="1" width="11.5703125"/>
    <col min="12695" max="12695" customWidth="1" width="11.5703125"/>
    <col min="12696" max="12696" customWidth="1" width="11.5703125"/>
    <col min="12697" max="12697" customWidth="1" width="11.5703125"/>
    <col min="12698" max="12698" customWidth="1" width="11.5703125"/>
    <col min="12699" max="12699" customWidth="1" width="11.5703125"/>
    <col min="12700" max="12700" customWidth="1" width="11.5703125"/>
    <col min="12701" max="12701" customWidth="1" width="11.5703125"/>
    <col min="12702" max="12702" customWidth="1" width="11.5703125"/>
    <col min="12703" max="12703" customWidth="1" width="11.5703125"/>
    <col min="12704" max="12704" customWidth="1" width="11.5703125"/>
    <col min="12705" max="12705" customWidth="1" width="11.5703125"/>
    <col min="12706" max="12706" customWidth="1" width="11.5703125"/>
    <col min="12707" max="12707" customWidth="1" width="11.5703125"/>
    <col min="12708" max="12708" customWidth="1" width="11.5703125"/>
    <col min="12709" max="12709" customWidth="1" width="11.5703125"/>
    <col min="12710" max="12710" customWidth="1" width="11.5703125"/>
    <col min="12711" max="12711" customWidth="1" width="11.5703125"/>
    <col min="12712" max="12712" customWidth="1" width="11.5703125"/>
    <col min="12713" max="12713" customWidth="1" width="11.5703125"/>
    <col min="12714" max="12714" customWidth="1" width="11.5703125"/>
    <col min="12715" max="12715" customWidth="1" width="11.5703125"/>
    <col min="12716" max="12716" customWidth="1" width="11.5703125"/>
    <col min="12717" max="12717" customWidth="1" width="11.5703125"/>
    <col min="12718" max="12718" customWidth="1" width="11.5703125"/>
    <col min="12719" max="12719" customWidth="1" width="11.5703125"/>
    <col min="12720" max="12720" customWidth="1" width="11.5703125"/>
    <col min="12721" max="12721" customWidth="1" width="11.5703125"/>
    <col min="12722" max="12722" customWidth="1" width="11.5703125"/>
    <col min="12723" max="12723" customWidth="1" width="11.5703125"/>
    <col min="12724" max="12724" customWidth="1" width="11.5703125"/>
    <col min="12725" max="12725" customWidth="1" width="11.5703125"/>
    <col min="12726" max="12726" customWidth="1" width="11.5703125"/>
    <col min="12727" max="12727" customWidth="1" width="11.5703125"/>
    <col min="12728" max="12728" customWidth="1" width="11.5703125"/>
    <col min="12729" max="12729" customWidth="1" width="11.5703125"/>
    <col min="12730" max="12730" customWidth="1" width="11.5703125"/>
    <col min="12731" max="12731" customWidth="1" width="11.5703125"/>
    <col min="12732" max="12732" customWidth="1" width="11.5703125"/>
    <col min="12733" max="12733" customWidth="1" width="11.5703125"/>
    <col min="12734" max="12734" customWidth="1" width="11.5703125"/>
    <col min="12735" max="12735" customWidth="1" width="11.5703125"/>
    <col min="12736" max="12736" customWidth="1" width="11.5703125"/>
    <col min="12737" max="12737" customWidth="1" width="11.5703125"/>
    <col min="12738" max="12738" customWidth="1" width="11.5703125"/>
    <col min="12739" max="12739" customWidth="1" width="11.5703125"/>
    <col min="12740" max="12740" customWidth="1" width="11.5703125"/>
    <col min="12741" max="12741" customWidth="1" width="11.5703125"/>
    <col min="12742" max="12742" customWidth="1" width="11.5703125"/>
    <col min="12743" max="12743" customWidth="1" width="11.5703125"/>
    <col min="12744" max="12744" customWidth="1" width="11.5703125"/>
    <col min="12745" max="12745" customWidth="1" width="11.5703125"/>
    <col min="12746" max="12746" customWidth="1" width="11.5703125"/>
    <col min="12747" max="12747" customWidth="1" width="11.5703125"/>
    <col min="12748" max="12748" customWidth="1" width="11.5703125"/>
    <col min="12749" max="12749" customWidth="1" width="11.5703125"/>
    <col min="12750" max="12750" customWidth="1" width="11.5703125"/>
    <col min="12751" max="12751" customWidth="1" width="11.5703125"/>
    <col min="12752" max="12752" customWidth="1" width="11.5703125"/>
    <col min="12753" max="12753" customWidth="1" width="11.5703125"/>
    <col min="12754" max="12754" customWidth="1" width="11.5703125"/>
    <col min="12755" max="12755" customWidth="1" width="11.5703125"/>
    <col min="12756" max="12756" customWidth="1" width="11.5703125"/>
    <col min="12757" max="12757" customWidth="1" width="11.5703125"/>
    <col min="12758" max="12758" customWidth="1" width="11.5703125"/>
    <col min="12759" max="12759" customWidth="1" width="11.5703125"/>
    <col min="12760" max="12760" customWidth="1" width="11.5703125"/>
    <col min="12761" max="12761" customWidth="1" width="11.5703125"/>
    <col min="12762" max="12762" customWidth="1" width="11.5703125"/>
    <col min="12763" max="12763" customWidth="1" width="11.5703125"/>
    <col min="12764" max="12764" customWidth="1" width="11.5703125"/>
    <col min="12765" max="12765" customWidth="1" width="11.5703125"/>
    <col min="12766" max="12766" customWidth="1" width="11.5703125"/>
    <col min="12767" max="12767" customWidth="1" width="11.5703125"/>
    <col min="12768" max="12768" customWidth="1" width="11.5703125"/>
    <col min="12769" max="12769" customWidth="1" width="11.5703125"/>
    <col min="12770" max="12770" customWidth="1" width="11.5703125"/>
    <col min="12771" max="12771" customWidth="1" width="11.5703125"/>
    <col min="12772" max="12772" customWidth="1" width="11.5703125"/>
    <col min="12773" max="12773" customWidth="1" width="11.5703125"/>
    <col min="12774" max="12774" customWidth="1" width="11.5703125"/>
    <col min="12775" max="12775" customWidth="1" width="11.5703125"/>
    <col min="12776" max="12776" customWidth="1" width="11.5703125"/>
    <col min="12777" max="12777" customWidth="1" width="11.5703125"/>
    <col min="12778" max="12778" customWidth="1" width="11.5703125"/>
    <col min="12779" max="12779" customWidth="1" width="11.5703125"/>
    <col min="12780" max="12780" customWidth="1" width="11.5703125"/>
    <col min="12781" max="12781" customWidth="1" width="11.5703125"/>
    <col min="12782" max="12782" customWidth="1" width="11.5703125"/>
    <col min="12783" max="12783" customWidth="1" width="11.5703125"/>
    <col min="12784" max="12784" customWidth="1" width="11.5703125"/>
    <col min="12785" max="12785" customWidth="1" width="11.5703125"/>
    <col min="12786" max="12786" customWidth="1" width="11.5703125"/>
    <col min="12787" max="12787" customWidth="1" width="11.5703125"/>
    <col min="12788" max="12788" customWidth="1" width="11.5703125"/>
    <col min="12789" max="12789" customWidth="1" width="11.5703125"/>
    <col min="12790" max="12790" customWidth="1" width="11.5703125"/>
    <col min="12791" max="12791" customWidth="1" width="11.5703125"/>
    <col min="12792" max="12792" customWidth="1" width="11.5703125"/>
    <col min="12793" max="12793" customWidth="1" width="11.5703125"/>
    <col min="12794" max="12794" customWidth="1" width="11.5703125"/>
    <col min="12795" max="12795" customWidth="1" width="11.5703125"/>
    <col min="12796" max="12796" customWidth="1" width="11.5703125"/>
    <col min="12797" max="12797" customWidth="1" width="11.5703125"/>
    <col min="12798" max="12798" customWidth="1" width="11.5703125"/>
    <col min="12799" max="12799" customWidth="1" width="11.5703125"/>
    <col min="12800" max="12800" customWidth="1" width="11.5703125"/>
    <col min="12801" max="12801" customWidth="1" width="11.5703125"/>
    <col min="12802" max="12802" customWidth="1" width="11.5703125"/>
    <col min="12803" max="12803" customWidth="1" width="11.5703125"/>
    <col min="12804" max="12804" customWidth="1" width="11.5703125"/>
    <col min="12805" max="12805" customWidth="1" width="11.5703125"/>
    <col min="12806" max="12806" customWidth="1" width="11.5703125"/>
    <col min="12807" max="12807" customWidth="1" width="11.5703125"/>
    <col min="12808" max="12808" customWidth="1" width="11.5703125"/>
    <col min="12809" max="12809" customWidth="1" width="11.5703125"/>
    <col min="12810" max="12810" customWidth="1" width="11.5703125"/>
    <col min="12811" max="12811" customWidth="1" width="11.5703125"/>
    <col min="12812" max="12812" customWidth="1" width="11.5703125"/>
    <col min="12813" max="12813" customWidth="1" width="11.5703125"/>
    <col min="12814" max="12814" customWidth="1" width="11.5703125"/>
    <col min="12815" max="12815" customWidth="1" width="11.5703125"/>
    <col min="12816" max="12816" customWidth="1" width="11.5703125"/>
    <col min="12817" max="12817" customWidth="1" width="11.5703125"/>
    <col min="12818" max="12818" customWidth="1" width="11.5703125"/>
    <col min="12819" max="12819" customWidth="1" width="11.5703125"/>
    <col min="12820" max="12820" customWidth="1" width="11.5703125"/>
    <col min="12821" max="12821" customWidth="1" width="11.5703125"/>
    <col min="12822" max="12822" customWidth="1" width="11.5703125"/>
    <col min="12823" max="12823" customWidth="1" width="11.5703125"/>
    <col min="12824" max="12824" customWidth="1" width="11.5703125"/>
    <col min="12825" max="12825" customWidth="1" width="11.5703125"/>
    <col min="12826" max="12826" customWidth="1" width="11.5703125"/>
    <col min="12827" max="12827" customWidth="1" width="11.5703125"/>
    <col min="12828" max="12828" customWidth="1" width="11.5703125"/>
    <col min="12829" max="12829" customWidth="1" width="11.5703125"/>
    <col min="12830" max="12830" customWidth="1" width="11.5703125"/>
    <col min="12831" max="12831" customWidth="1" width="11.5703125"/>
    <col min="12832" max="12832" customWidth="1" width="11.5703125"/>
    <col min="12833" max="12833" customWidth="1" width="11.5703125"/>
    <col min="12834" max="12834" customWidth="1" width="11.5703125"/>
    <col min="12835" max="12835" customWidth="1" width="11.5703125"/>
    <col min="12836" max="12836" customWidth="1" width="11.5703125"/>
    <col min="12837" max="12837" customWidth="1" width="11.5703125"/>
    <col min="12838" max="12838" customWidth="1" width="11.5703125"/>
    <col min="12839" max="12839" customWidth="1" width="11.5703125"/>
    <col min="12840" max="12840" customWidth="1" width="11.5703125"/>
    <col min="12841" max="12841" customWidth="1" width="11.5703125"/>
    <col min="12842" max="12842" customWidth="1" width="11.5703125"/>
    <col min="12843" max="12843" customWidth="1" width="11.5703125"/>
    <col min="12844" max="12844" customWidth="1" width="11.5703125"/>
    <col min="12845" max="12845" customWidth="1" width="11.5703125"/>
    <col min="12846" max="12846" customWidth="1" width="11.5703125"/>
    <col min="12847" max="12847" customWidth="1" width="11.5703125"/>
    <col min="12848" max="12848" customWidth="1" width="11.5703125"/>
    <col min="12849" max="12849" customWidth="1" width="11.5703125"/>
    <col min="12850" max="12850" customWidth="1" width="11.5703125"/>
    <col min="12851" max="12851" customWidth="1" width="11.5703125"/>
    <col min="12852" max="12852" customWidth="1" width="11.5703125"/>
    <col min="12853" max="12853" customWidth="1" width="11.5703125"/>
    <col min="12854" max="12854" customWidth="1" width="11.5703125"/>
    <col min="12855" max="12855" customWidth="1" width="11.5703125"/>
    <col min="12856" max="12856" customWidth="1" width="11.5703125"/>
    <col min="12857" max="12857" customWidth="1" width="11.5703125"/>
    <col min="12858" max="12858" customWidth="1" width="11.5703125"/>
    <col min="12859" max="12859" customWidth="1" width="11.5703125"/>
    <col min="12860" max="12860" customWidth="1" width="11.5703125"/>
    <col min="12861" max="12861" customWidth="1" width="11.5703125"/>
    <col min="12862" max="12862" customWidth="1" width="11.5703125"/>
    <col min="12863" max="12863" customWidth="1" width="11.5703125"/>
    <col min="12864" max="12864" customWidth="1" width="11.5703125"/>
    <col min="12865" max="12865" customWidth="1" width="11.5703125"/>
    <col min="12866" max="12866" customWidth="1" width="11.5703125"/>
    <col min="12867" max="12867" customWidth="1" width="11.5703125"/>
    <col min="12868" max="12868" customWidth="1" width="11.5703125"/>
    <col min="12869" max="12869" customWidth="1" width="11.5703125"/>
    <col min="12870" max="12870" customWidth="1" width="11.5703125"/>
    <col min="12871" max="12871" customWidth="1" width="11.5703125"/>
    <col min="12872" max="12872" customWidth="1" width="11.5703125"/>
    <col min="12873" max="12873" customWidth="1" width="11.5703125"/>
    <col min="12874" max="12874" customWidth="1" width="11.5703125"/>
    <col min="12875" max="12875" customWidth="1" width="11.5703125"/>
    <col min="12876" max="12876" customWidth="1" width="11.5703125"/>
    <col min="12877" max="12877" customWidth="1" width="11.5703125"/>
    <col min="12878" max="12878" customWidth="1" width="11.5703125"/>
    <col min="12879" max="12879" customWidth="1" width="11.5703125"/>
    <col min="12880" max="12880" customWidth="1" width="11.5703125"/>
    <col min="12881" max="12881" customWidth="1" width="11.5703125"/>
    <col min="12882" max="12882" customWidth="1" width="11.5703125"/>
    <col min="12883" max="12883" customWidth="1" width="11.5703125"/>
    <col min="12884" max="12884" customWidth="1" width="11.5703125"/>
    <col min="12885" max="12885" customWidth="1" width="11.5703125"/>
    <col min="12886" max="12886" customWidth="1" width="11.5703125"/>
    <col min="12887" max="12887" customWidth="1" width="11.5703125"/>
    <col min="12888" max="12888" customWidth="1" width="11.5703125"/>
    <col min="12889" max="12889" customWidth="1" width="11.5703125"/>
    <col min="12890" max="12890" customWidth="1" width="11.5703125"/>
    <col min="12891" max="12891" customWidth="1" width="11.5703125"/>
    <col min="12892" max="12892" customWidth="1" width="11.5703125"/>
    <col min="12893" max="12893" customWidth="1" width="11.5703125"/>
    <col min="12894" max="12894" customWidth="1" width="11.5703125"/>
    <col min="12895" max="12895" customWidth="1" width="11.5703125"/>
    <col min="12896" max="12896" customWidth="1" width="11.5703125"/>
    <col min="12897" max="12897" customWidth="1" width="11.5703125"/>
    <col min="12898" max="12898" customWidth="1" width="11.5703125"/>
    <col min="12899" max="12899" customWidth="1" width="11.5703125"/>
    <col min="12900" max="12900" customWidth="1" width="11.5703125"/>
    <col min="12901" max="12901" customWidth="1" width="11.5703125"/>
    <col min="12902" max="12902" customWidth="1" width="11.5703125"/>
    <col min="12903" max="12903" customWidth="1" width="11.5703125"/>
    <col min="12904" max="12904" customWidth="1" width="11.5703125"/>
    <col min="12905" max="12905" customWidth="1" width="11.5703125"/>
    <col min="12906" max="12906" customWidth="1" width="11.5703125"/>
    <col min="12907" max="12907" customWidth="1" width="11.5703125"/>
    <col min="12908" max="12908" customWidth="1" width="11.5703125"/>
    <col min="12909" max="12909" customWidth="1" width="11.5703125"/>
    <col min="12910" max="12910" customWidth="1" width="11.5703125"/>
    <col min="12911" max="12911" customWidth="1" width="11.5703125"/>
    <col min="12912" max="12912" customWidth="1" width="11.5703125"/>
    <col min="12913" max="12913" customWidth="1" width="11.5703125"/>
    <col min="12914" max="12914" customWidth="1" width="11.5703125"/>
    <col min="12915" max="12915" customWidth="1" width="11.5703125"/>
    <col min="12916" max="12916" customWidth="1" width="11.5703125"/>
    <col min="12917" max="12917" customWidth="1" width="11.5703125"/>
    <col min="12918" max="12918" customWidth="1" width="11.5703125"/>
    <col min="12919" max="12919" customWidth="1" width="11.5703125"/>
    <col min="12920" max="12920" customWidth="1" width="11.5703125"/>
    <col min="12921" max="12921" customWidth="1" width="11.5703125"/>
    <col min="12922" max="12922" customWidth="1" width="11.5703125"/>
    <col min="12923" max="12923" customWidth="1" width="11.5703125"/>
    <col min="12924" max="12924" customWidth="1" width="11.5703125"/>
    <col min="12925" max="12925" customWidth="1" width="11.5703125"/>
    <col min="12926" max="12926" customWidth="1" width="11.5703125"/>
    <col min="12927" max="12927" customWidth="1" width="11.5703125"/>
    <col min="12928" max="12928" customWidth="1" width="11.5703125"/>
    <col min="12929" max="12929" customWidth="1" width="11.5703125"/>
    <col min="12930" max="12930" customWidth="1" width="11.5703125"/>
    <col min="12931" max="12931" customWidth="1" width="11.5703125"/>
    <col min="12932" max="12932" customWidth="1" width="11.5703125"/>
    <col min="12933" max="12933" customWidth="1" width="11.5703125"/>
    <col min="12934" max="12934" customWidth="1" width="11.5703125"/>
    <col min="12935" max="12935" customWidth="1" width="11.5703125"/>
    <col min="12936" max="12936" customWidth="1" width="11.5703125"/>
    <col min="12937" max="12937" customWidth="1" width="11.5703125"/>
    <col min="12938" max="12938" customWidth="1" width="11.5703125"/>
    <col min="12939" max="12939" customWidth="1" width="11.5703125"/>
    <col min="12940" max="12940" customWidth="1" width="11.5703125"/>
    <col min="12941" max="12941" customWidth="1" width="11.5703125"/>
    <col min="12942" max="12942" customWidth="1" width="11.5703125"/>
    <col min="12943" max="12943" customWidth="1" width="11.5703125"/>
    <col min="12944" max="12944" customWidth="1" width="11.5703125"/>
    <col min="12945" max="12945" customWidth="1" width="11.5703125"/>
    <col min="12946" max="12946" customWidth="1" width="11.5703125"/>
    <col min="12947" max="12947" customWidth="1" width="11.5703125"/>
    <col min="12948" max="12948" customWidth="1" width="11.5703125"/>
    <col min="12949" max="12949" customWidth="1" width="11.5703125"/>
    <col min="12950" max="12950" customWidth="1" width="11.5703125"/>
    <col min="12951" max="12951" customWidth="1" width="11.5703125"/>
    <col min="12952" max="12952" customWidth="1" width="11.5703125"/>
    <col min="12953" max="12953" customWidth="1" width="11.5703125"/>
    <col min="12954" max="12954" customWidth="1" width="11.5703125"/>
    <col min="12955" max="12955" customWidth="1" width="11.5703125"/>
    <col min="12956" max="12956" customWidth="1" width="11.5703125"/>
    <col min="12957" max="12957" customWidth="1" width="11.5703125"/>
    <col min="12958" max="12958" customWidth="1" width="11.5703125"/>
    <col min="12959" max="12959" customWidth="1" width="11.5703125"/>
    <col min="12960" max="12960" customWidth="1" width="11.5703125"/>
    <col min="12961" max="12961" customWidth="1" width="11.5703125"/>
    <col min="12962" max="12962" customWidth="1" width="11.5703125"/>
    <col min="12963" max="12963" customWidth="1" width="11.5703125"/>
    <col min="12964" max="12964" customWidth="1" width="11.5703125"/>
    <col min="12965" max="12965" customWidth="1" width="11.5703125"/>
    <col min="12966" max="12966" customWidth="1" width="11.5703125"/>
    <col min="12967" max="12967" customWidth="1" width="11.5703125"/>
    <col min="12968" max="12968" customWidth="1" width="11.5703125"/>
    <col min="12969" max="12969" customWidth="1" width="11.5703125"/>
    <col min="12970" max="12970" customWidth="1" width="11.5703125"/>
    <col min="12971" max="12971" customWidth="1" width="11.5703125"/>
    <col min="12972" max="12972" customWidth="1" width="11.5703125"/>
    <col min="12973" max="12973" customWidth="1" width="11.5703125"/>
    <col min="12974" max="12974" customWidth="1" width="11.5703125"/>
    <col min="12975" max="12975" customWidth="1" width="11.5703125"/>
    <col min="12976" max="12976" customWidth="1" width="11.5703125"/>
    <col min="12977" max="12977" customWidth="1" width="11.5703125"/>
    <col min="12978" max="12978" customWidth="1" width="11.5703125"/>
    <col min="12979" max="12979" customWidth="1" width="11.5703125"/>
    <col min="12980" max="12980" customWidth="1" width="11.5703125"/>
    <col min="12981" max="12981" customWidth="1" width="11.5703125"/>
    <col min="12982" max="12982" customWidth="1" width="11.5703125"/>
    <col min="12983" max="12983" customWidth="1" width="11.5703125"/>
    <col min="12984" max="12984" customWidth="1" width="11.5703125"/>
    <col min="12985" max="12985" customWidth="1" width="11.5703125"/>
    <col min="12986" max="12986" customWidth="1" width="11.5703125"/>
    <col min="12987" max="12987" customWidth="1" width="11.5703125"/>
    <col min="12988" max="12988" customWidth="1" width="11.5703125"/>
    <col min="12989" max="12989" customWidth="1" width="11.5703125"/>
    <col min="12990" max="12990" customWidth="1" width="11.5703125"/>
    <col min="12991" max="12991" customWidth="1" width="11.5703125"/>
    <col min="12992" max="12992" customWidth="1" width="11.5703125"/>
    <col min="12993" max="12993" customWidth="1" width="11.5703125"/>
    <col min="12994" max="12994" customWidth="1" width="11.5703125"/>
    <col min="12995" max="12995" customWidth="1" width="11.5703125"/>
    <col min="12996" max="12996" customWidth="1" width="11.5703125"/>
    <col min="12997" max="12997" customWidth="1" width="11.5703125"/>
    <col min="12998" max="12998" customWidth="1" width="11.5703125"/>
    <col min="12999" max="12999" customWidth="1" width="11.5703125"/>
    <col min="13000" max="13000" customWidth="1" width="11.5703125"/>
    <col min="13001" max="13001" customWidth="1" width="11.5703125"/>
    <col min="13002" max="13002" customWidth="1" width="11.5703125"/>
    <col min="13003" max="13003" customWidth="1" width="11.5703125"/>
    <col min="13004" max="13004" customWidth="1" width="11.5703125"/>
    <col min="13005" max="13005" customWidth="1" width="11.5703125"/>
    <col min="13006" max="13006" customWidth="1" width="11.5703125"/>
    <col min="13007" max="13007" customWidth="1" width="11.5703125"/>
    <col min="13008" max="13008" customWidth="1" width="11.5703125"/>
    <col min="13009" max="13009" customWidth="1" width="11.5703125"/>
    <col min="13010" max="13010" customWidth="1" width="11.5703125"/>
    <col min="13011" max="13011" customWidth="1" width="11.5703125"/>
    <col min="13012" max="13012" customWidth="1" width="11.5703125"/>
    <col min="13013" max="13013" customWidth="1" width="11.5703125"/>
    <col min="13014" max="13014" customWidth="1" width="11.5703125"/>
    <col min="13015" max="13015" customWidth="1" width="11.5703125"/>
    <col min="13016" max="13016" customWidth="1" width="11.5703125"/>
    <col min="13017" max="13017" customWidth="1" width="11.5703125"/>
    <col min="13018" max="13018" customWidth="1" width="11.5703125"/>
    <col min="13019" max="13019" customWidth="1" width="11.5703125"/>
    <col min="13020" max="13020" customWidth="1" width="11.5703125"/>
    <col min="13021" max="13021" customWidth="1" width="11.5703125"/>
    <col min="13022" max="13022" customWidth="1" width="11.5703125"/>
    <col min="13023" max="13023" customWidth="1" width="11.5703125"/>
    <col min="13024" max="13024" customWidth="1" width="11.5703125"/>
    <col min="13025" max="13025" customWidth="1" width="11.5703125"/>
    <col min="13026" max="13026" customWidth="1" width="11.5703125"/>
    <col min="13027" max="13027" customWidth="1" width="11.5703125"/>
    <col min="13028" max="13028" customWidth="1" width="11.5703125"/>
    <col min="13029" max="13029" customWidth="1" width="11.5703125"/>
    <col min="13030" max="13030" customWidth="1" width="11.5703125"/>
    <col min="13031" max="13031" customWidth="1" width="11.5703125"/>
    <col min="13032" max="13032" customWidth="1" width="11.5703125"/>
    <col min="13033" max="13033" customWidth="1" width="11.5703125"/>
    <col min="13034" max="13034" customWidth="1" width="11.5703125"/>
    <col min="13035" max="13035" customWidth="1" width="11.5703125"/>
    <col min="13036" max="13036" customWidth="1" width="11.5703125"/>
    <col min="13037" max="13037" customWidth="1" width="11.5703125"/>
    <col min="13038" max="13038" customWidth="1" width="11.5703125"/>
    <col min="13039" max="13039" customWidth="1" width="11.5703125"/>
    <col min="13040" max="13040" customWidth="1" width="11.5703125"/>
    <col min="13041" max="13041" customWidth="1" width="11.5703125"/>
    <col min="13042" max="13042" customWidth="1" width="11.5703125"/>
    <col min="13043" max="13043" customWidth="1" width="11.5703125"/>
    <col min="13044" max="13044" customWidth="1" width="11.5703125"/>
    <col min="13045" max="13045" customWidth="1" width="11.5703125"/>
    <col min="13046" max="13046" customWidth="1" width="11.5703125"/>
    <col min="13047" max="13047" customWidth="1" width="11.5703125"/>
    <col min="13048" max="13048" customWidth="1" width="11.5703125"/>
    <col min="13049" max="13049" customWidth="1" width="11.5703125"/>
    <col min="13050" max="13050" customWidth="1" width="11.5703125"/>
    <col min="13051" max="13051" customWidth="1" width="11.5703125"/>
    <col min="13052" max="13052" customWidth="1" width="11.5703125"/>
    <col min="13053" max="13053" customWidth="1" width="11.5703125"/>
    <col min="13054" max="13054" customWidth="1" width="11.5703125"/>
    <col min="13055" max="13055" customWidth="1" width="11.5703125"/>
    <col min="13056" max="13056" customWidth="1" width="11.5703125"/>
    <col min="13057" max="13057" customWidth="1" width="11.5703125"/>
    <col min="13058" max="13058" customWidth="1" width="11.5703125"/>
    <col min="13059" max="13059" customWidth="1" width="11.5703125"/>
    <col min="13060" max="13060" customWidth="1" width="11.5703125"/>
    <col min="13061" max="13061" customWidth="1" width="11.5703125"/>
    <col min="13062" max="13062" customWidth="1" width="11.5703125"/>
    <col min="13063" max="13063" customWidth="1" width="11.5703125"/>
    <col min="13064" max="13064" customWidth="1" width="11.5703125"/>
    <col min="13065" max="13065" customWidth="1" width="11.5703125"/>
    <col min="13066" max="13066" customWidth="1" width="11.5703125"/>
    <col min="13067" max="13067" customWidth="1" width="11.5703125"/>
    <col min="13068" max="13068" customWidth="1" width="11.5703125"/>
    <col min="13069" max="13069" customWidth="1" width="11.5703125"/>
    <col min="13070" max="13070" customWidth="1" width="11.5703125"/>
    <col min="13071" max="13071" customWidth="1" width="11.5703125"/>
    <col min="13072" max="13072" customWidth="1" width="11.5703125"/>
    <col min="13073" max="13073" customWidth="1" width="11.5703125"/>
    <col min="13074" max="13074" customWidth="1" width="11.5703125"/>
    <col min="13075" max="13075" customWidth="1" width="11.5703125"/>
    <col min="13076" max="13076" customWidth="1" width="11.5703125"/>
    <col min="13077" max="13077" customWidth="1" width="11.5703125"/>
    <col min="13078" max="13078" customWidth="1" width="11.5703125"/>
    <col min="13079" max="13079" customWidth="1" width="11.5703125"/>
    <col min="13080" max="13080" customWidth="1" width="11.5703125"/>
    <col min="13081" max="13081" customWidth="1" width="11.5703125"/>
    <col min="13082" max="13082" customWidth="1" width="11.5703125"/>
    <col min="13083" max="13083" customWidth="1" width="11.5703125"/>
    <col min="13084" max="13084" customWidth="1" width="11.5703125"/>
    <col min="13085" max="13085" customWidth="1" width="11.5703125"/>
    <col min="13086" max="13086" customWidth="1" width="11.5703125"/>
    <col min="13087" max="13087" customWidth="1" width="11.5703125"/>
    <col min="13088" max="13088" customWidth="1" width="11.5703125"/>
    <col min="13089" max="13089" customWidth="1" width="11.5703125"/>
    <col min="13090" max="13090" customWidth="1" width="11.5703125"/>
    <col min="13091" max="13091" customWidth="1" width="11.5703125"/>
    <col min="13092" max="13092" customWidth="1" width="11.5703125"/>
    <col min="13093" max="13093" customWidth="1" width="11.5703125"/>
    <col min="13094" max="13094" customWidth="1" width="11.5703125"/>
    <col min="13095" max="13095" customWidth="1" width="11.5703125"/>
    <col min="13096" max="13096" customWidth="1" width="11.5703125"/>
    <col min="13097" max="13097" customWidth="1" width="11.5703125"/>
    <col min="13098" max="13098" customWidth="1" width="11.5703125"/>
    <col min="13099" max="13099" customWidth="1" width="11.5703125"/>
    <col min="13100" max="13100" customWidth="1" width="11.5703125"/>
    <col min="13101" max="13101" customWidth="1" width="11.5703125"/>
    <col min="13102" max="13102" customWidth="1" width="11.5703125"/>
    <col min="13103" max="13103" customWidth="1" width="11.5703125"/>
    <col min="13104" max="13104" customWidth="1" width="11.5703125"/>
    <col min="13105" max="13105" customWidth="1" width="11.5703125"/>
    <col min="13106" max="13106" customWidth="1" width="11.5703125"/>
    <col min="13107" max="13107" customWidth="1" width="11.5703125"/>
    <col min="13108" max="13108" customWidth="1" width="11.5703125"/>
    <col min="13109" max="13109" customWidth="1" width="11.5703125"/>
    <col min="13110" max="13110" customWidth="1" width="11.5703125"/>
    <col min="13111" max="13111" customWidth="1" width="11.5703125"/>
    <col min="13112" max="13112" customWidth="1" width="11.5703125"/>
    <col min="13113" max="13113" customWidth="1" width="11.5703125"/>
    <col min="13114" max="13114" customWidth="1" width="11.5703125"/>
    <col min="13115" max="13115" customWidth="1" width="11.5703125"/>
    <col min="13116" max="13116" customWidth="1" width="11.5703125"/>
    <col min="13117" max="13117" customWidth="1" width="11.5703125"/>
    <col min="13118" max="13118" customWidth="1" width="11.5703125"/>
    <col min="13119" max="13119" customWidth="1" width="11.5703125"/>
    <col min="13120" max="13120" customWidth="1" width="11.5703125"/>
    <col min="13121" max="13121" customWidth="1" width="11.5703125"/>
    <col min="13122" max="13122" customWidth="1" width="11.5703125"/>
    <col min="13123" max="13123" customWidth="1" width="11.5703125"/>
    <col min="13124" max="13124" customWidth="1" width="11.5703125"/>
    <col min="13125" max="13125" customWidth="1" width="11.5703125"/>
    <col min="13126" max="13126" customWidth="1" width="11.5703125"/>
    <col min="13127" max="13127" customWidth="1" width="11.5703125"/>
    <col min="13128" max="13128" customWidth="1" width="11.5703125"/>
    <col min="13129" max="13129" customWidth="1" width="11.5703125"/>
    <col min="13130" max="13130" customWidth="1" width="11.5703125"/>
    <col min="13131" max="13131" customWidth="1" width="11.5703125"/>
    <col min="13132" max="13132" customWidth="1" width="11.5703125"/>
    <col min="13133" max="13133" customWidth="1" width="11.5703125"/>
    <col min="13134" max="13134" customWidth="1" width="11.5703125"/>
    <col min="13135" max="13135" customWidth="1" width="11.5703125"/>
    <col min="13136" max="13136" customWidth="1" width="11.5703125"/>
    <col min="13137" max="13137" customWidth="1" width="11.5703125"/>
    <col min="13138" max="13138" customWidth="1" width="11.5703125"/>
    <col min="13139" max="13139" customWidth="1" width="11.5703125"/>
    <col min="13140" max="13140" customWidth="1" width="11.5703125"/>
    <col min="13141" max="13141" customWidth="1" width="11.5703125"/>
    <col min="13142" max="13142" customWidth="1" width="11.5703125"/>
    <col min="13143" max="13143" customWidth="1" width="11.5703125"/>
    <col min="13144" max="13144" customWidth="1" width="11.5703125"/>
    <col min="13145" max="13145" customWidth="1" width="11.5703125"/>
    <col min="13146" max="13146" customWidth="1" width="11.5703125"/>
    <col min="13147" max="13147" customWidth="1" width="11.5703125"/>
    <col min="13148" max="13148" customWidth="1" width="11.5703125"/>
    <col min="13149" max="13149" customWidth="1" width="11.5703125"/>
    <col min="13150" max="13150" customWidth="1" width="11.5703125"/>
    <col min="13151" max="13151" customWidth="1" width="11.5703125"/>
    <col min="13152" max="13152" customWidth="1" width="11.5703125"/>
    <col min="13153" max="13153" customWidth="1" width="11.5703125"/>
    <col min="13154" max="13154" customWidth="1" width="11.5703125"/>
    <col min="13155" max="13155" customWidth="1" width="11.5703125"/>
    <col min="13156" max="13156" customWidth="1" width="11.5703125"/>
    <col min="13157" max="13157" customWidth="1" width="11.5703125"/>
    <col min="13158" max="13158" customWidth="1" width="11.5703125"/>
    <col min="13159" max="13159" customWidth="1" width="11.5703125"/>
    <col min="13160" max="13160" customWidth="1" width="11.5703125"/>
    <col min="13161" max="13161" customWidth="1" width="11.5703125"/>
    <col min="13162" max="13162" customWidth="1" width="11.5703125"/>
    <col min="13163" max="13163" customWidth="1" width="11.5703125"/>
    <col min="13164" max="13164" customWidth="1" width="11.5703125"/>
    <col min="13165" max="13165" customWidth="1" width="11.5703125"/>
    <col min="13166" max="13166" customWidth="1" width="11.5703125"/>
    <col min="13167" max="13167" customWidth="1" width="11.5703125"/>
    <col min="13168" max="13168" customWidth="1" width="11.5703125"/>
    <col min="13169" max="13169" customWidth="1" width="11.5703125"/>
    <col min="13170" max="13170" customWidth="1" width="11.5703125"/>
    <col min="13171" max="13171" customWidth="1" width="11.5703125"/>
    <col min="13172" max="13172" customWidth="1" width="11.5703125"/>
    <col min="13173" max="13173" customWidth="1" width="11.5703125"/>
    <col min="13174" max="13174" customWidth="1" width="11.5703125"/>
    <col min="13175" max="13175" customWidth="1" width="11.5703125"/>
    <col min="13176" max="13176" customWidth="1" width="11.5703125"/>
    <col min="13177" max="13177" customWidth="1" width="11.5703125"/>
    <col min="13178" max="13178" customWidth="1" width="11.5703125"/>
    <col min="13179" max="13179" customWidth="1" width="11.5703125"/>
    <col min="13180" max="13180" customWidth="1" width="11.5703125"/>
    <col min="13181" max="13181" customWidth="1" width="11.5703125"/>
    <col min="13182" max="13182" customWidth="1" width="11.5703125"/>
    <col min="13183" max="13183" customWidth="1" width="11.5703125"/>
    <col min="13184" max="13184" customWidth="1" width="11.5703125"/>
    <col min="13185" max="13185" customWidth="1" width="11.5703125"/>
    <col min="13186" max="13186" customWidth="1" width="11.5703125"/>
    <col min="13187" max="13187" customWidth="1" width="11.5703125"/>
    <col min="13188" max="13188" customWidth="1" width="11.5703125"/>
    <col min="13189" max="13189" customWidth="1" width="11.5703125"/>
    <col min="13190" max="13190" customWidth="1" width="11.5703125"/>
    <col min="13191" max="13191" customWidth="1" width="11.5703125"/>
    <col min="13192" max="13192" customWidth="1" width="11.5703125"/>
    <col min="13193" max="13193" customWidth="1" width="11.5703125"/>
    <col min="13194" max="13194" customWidth="1" width="11.5703125"/>
    <col min="13195" max="13195" customWidth="1" width="11.5703125"/>
    <col min="13196" max="13196" customWidth="1" width="11.5703125"/>
    <col min="13197" max="13197" customWidth="1" width="11.5703125"/>
    <col min="13198" max="13198" customWidth="1" width="11.5703125"/>
    <col min="13199" max="13199" customWidth="1" width="11.5703125"/>
    <col min="13200" max="13200" customWidth="1" width="11.5703125"/>
    <col min="13201" max="13201" customWidth="1" width="11.5703125"/>
    <col min="13202" max="13202" customWidth="1" width="11.5703125"/>
    <col min="13203" max="13203" customWidth="1" width="11.5703125"/>
    <col min="13204" max="13204" customWidth="1" width="11.5703125"/>
    <col min="13205" max="13205" customWidth="1" width="11.5703125"/>
    <col min="13206" max="13206" customWidth="1" width="11.5703125"/>
    <col min="13207" max="13207" customWidth="1" width="11.5703125"/>
    <col min="13208" max="13208" customWidth="1" width="11.5703125"/>
    <col min="13209" max="13209" customWidth="1" width="11.5703125"/>
    <col min="13210" max="13210" customWidth="1" width="11.5703125"/>
    <col min="13211" max="13211" customWidth="1" width="11.5703125"/>
    <col min="13212" max="13212" customWidth="1" width="11.5703125"/>
    <col min="13213" max="13213" customWidth="1" width="11.5703125"/>
    <col min="13214" max="13214" customWidth="1" width="11.5703125"/>
    <col min="13215" max="13215" customWidth="1" width="11.5703125"/>
    <col min="13216" max="13216" customWidth="1" width="11.5703125"/>
    <col min="13217" max="13217" customWidth="1" width="11.5703125"/>
    <col min="13218" max="13218" customWidth="1" width="11.5703125"/>
    <col min="13219" max="13219" customWidth="1" width="11.5703125"/>
    <col min="13220" max="13220" customWidth="1" width="11.5703125"/>
    <col min="13221" max="13221" customWidth="1" width="11.5703125"/>
    <col min="13222" max="13222" customWidth="1" width="11.5703125"/>
    <col min="13223" max="13223" customWidth="1" width="11.5703125"/>
    <col min="13224" max="13224" customWidth="1" width="11.5703125"/>
    <col min="13225" max="13225" customWidth="1" width="11.5703125"/>
    <col min="13226" max="13226" customWidth="1" width="11.5703125"/>
    <col min="13227" max="13227" customWidth="1" width="11.5703125"/>
    <col min="13228" max="13228" customWidth="1" width="11.5703125"/>
    <col min="13229" max="13229" customWidth="1" width="11.5703125"/>
    <col min="13230" max="13230" customWidth="1" width="11.5703125"/>
    <col min="13231" max="13231" customWidth="1" width="11.5703125"/>
    <col min="13232" max="13232" customWidth="1" width="11.5703125"/>
    <col min="13233" max="13233" customWidth="1" width="11.5703125"/>
    <col min="13234" max="13234" customWidth="1" width="11.5703125"/>
    <col min="13235" max="13235" customWidth="1" width="11.5703125"/>
    <col min="13236" max="13236" customWidth="1" width="11.5703125"/>
    <col min="13237" max="13237" customWidth="1" width="11.5703125"/>
    <col min="13238" max="13238" customWidth="1" width="11.5703125"/>
    <col min="13239" max="13239" customWidth="1" width="11.5703125"/>
    <col min="13240" max="13240" customWidth="1" width="11.5703125"/>
    <col min="13241" max="13241" customWidth="1" width="11.5703125"/>
    <col min="13242" max="13242" customWidth="1" width="11.5703125"/>
    <col min="13243" max="13243" customWidth="1" width="11.5703125"/>
    <col min="13244" max="13244" customWidth="1" width="11.5703125"/>
    <col min="13245" max="13245" customWidth="1" width="11.5703125"/>
    <col min="13246" max="13246" customWidth="1" width="11.5703125"/>
    <col min="13247" max="13247" customWidth="1" width="11.5703125"/>
    <col min="13248" max="13248" customWidth="1" width="11.5703125"/>
    <col min="13249" max="13249" customWidth="1" width="11.5703125"/>
    <col min="13250" max="13250" customWidth="1" width="11.5703125"/>
    <col min="13251" max="13251" customWidth="1" width="11.5703125"/>
    <col min="13252" max="13252" customWidth="1" width="11.5703125"/>
    <col min="13253" max="13253" customWidth="1" width="11.5703125"/>
    <col min="13254" max="13254" customWidth="1" width="11.5703125"/>
    <col min="13255" max="13255" customWidth="1" width="11.5703125"/>
    <col min="13256" max="13256" customWidth="1" width="11.5703125"/>
    <col min="13257" max="13257" customWidth="1" width="11.5703125"/>
    <col min="13258" max="13258" customWidth="1" width="11.5703125"/>
    <col min="13259" max="13259" customWidth="1" width="11.5703125"/>
    <col min="13260" max="13260" customWidth="1" width="11.5703125"/>
    <col min="13261" max="13261" customWidth="1" width="11.5703125"/>
    <col min="13262" max="13262" customWidth="1" width="11.5703125"/>
    <col min="13263" max="13263" customWidth="1" width="11.5703125"/>
    <col min="13264" max="13264" customWidth="1" width="11.5703125"/>
    <col min="13265" max="13265" customWidth="1" width="11.5703125"/>
    <col min="13266" max="13266" customWidth="1" width="11.5703125"/>
    <col min="13267" max="13267" customWidth="1" width="11.5703125"/>
    <col min="13268" max="13268" customWidth="1" width="11.5703125"/>
    <col min="13269" max="13269" customWidth="1" width="11.5703125"/>
    <col min="13270" max="13270" customWidth="1" width="11.5703125"/>
    <col min="13271" max="13271" customWidth="1" width="11.5703125"/>
    <col min="13272" max="13272" customWidth="1" width="11.5703125"/>
    <col min="13273" max="13273" customWidth="1" width="11.5703125"/>
    <col min="13274" max="13274" customWidth="1" width="11.5703125"/>
    <col min="13275" max="13275" customWidth="1" width="11.5703125"/>
    <col min="13276" max="13276" customWidth="1" width="11.5703125"/>
    <col min="13277" max="13277" customWidth="1" width="11.5703125"/>
    <col min="13278" max="13278" customWidth="1" width="11.5703125"/>
    <col min="13279" max="13279" customWidth="1" width="11.5703125"/>
    <col min="13280" max="13280" customWidth="1" width="11.5703125"/>
    <col min="13281" max="13281" customWidth="1" width="11.5703125"/>
    <col min="13282" max="13282" customWidth="1" width="11.5703125"/>
    <col min="13283" max="13283" customWidth="1" width="11.5703125"/>
    <col min="13284" max="13284" customWidth="1" width="11.5703125"/>
    <col min="13285" max="13285" customWidth="1" width="11.5703125"/>
    <col min="13286" max="13286" customWidth="1" width="11.5703125"/>
    <col min="13287" max="13287" customWidth="1" width="11.5703125"/>
    <col min="13288" max="13288" customWidth="1" width="11.5703125"/>
    <col min="13289" max="13289" customWidth="1" width="11.5703125"/>
    <col min="13290" max="13290" customWidth="1" width="11.5703125"/>
    <col min="13291" max="13291" customWidth="1" width="11.5703125"/>
    <col min="13292" max="13292" customWidth="1" width="11.5703125"/>
    <col min="13293" max="13293" customWidth="1" width="11.5703125"/>
    <col min="13294" max="13294" customWidth="1" width="11.5703125"/>
    <col min="13295" max="13295" customWidth="1" width="11.5703125"/>
    <col min="13296" max="13296" customWidth="1" width="11.5703125"/>
    <col min="13297" max="13297" customWidth="1" width="11.5703125"/>
    <col min="13298" max="13298" customWidth="1" width="11.5703125"/>
    <col min="13299" max="13299" customWidth="1" width="11.5703125"/>
    <col min="13300" max="13300" customWidth="1" width="11.5703125"/>
    <col min="13301" max="13301" customWidth="1" width="11.5703125"/>
    <col min="13302" max="13302" customWidth="1" width="11.5703125"/>
    <col min="13303" max="13303" customWidth="1" width="11.5703125"/>
    <col min="13304" max="13304" customWidth="1" width="11.5703125"/>
    <col min="13305" max="13305" customWidth="1" width="11.5703125"/>
    <col min="13306" max="13306" customWidth="1" width="11.5703125"/>
    <col min="13307" max="13307" customWidth="1" width="11.5703125"/>
    <col min="13308" max="13308" customWidth="1" width="11.5703125"/>
    <col min="13309" max="13309" customWidth="1" width="11.5703125"/>
    <col min="13310" max="13310" customWidth="1" width="11.5703125"/>
    <col min="13311" max="13311" customWidth="1" width="11.5703125"/>
    <col min="13312" max="13312" customWidth="1" width="11.5703125"/>
    <col min="13313" max="13313" customWidth="1" width="11.5703125"/>
    <col min="13314" max="13314" customWidth="1" width="11.5703125"/>
    <col min="13315" max="13315" customWidth="1" width="11.5703125"/>
    <col min="13316" max="13316" customWidth="1" width="11.5703125"/>
    <col min="13317" max="13317" customWidth="1" width="11.5703125"/>
    <col min="13318" max="13318" customWidth="1" width="11.5703125"/>
    <col min="13319" max="13319" customWidth="1" width="11.5703125"/>
    <col min="13320" max="13320" customWidth="1" width="11.5703125"/>
    <col min="13321" max="13321" customWidth="1" width="11.5703125"/>
    <col min="13322" max="13322" customWidth="1" width="11.5703125"/>
    <col min="13323" max="13323" customWidth="1" width="11.5703125"/>
    <col min="13324" max="13324" customWidth="1" width="11.5703125"/>
    <col min="13325" max="13325" customWidth="1" width="11.5703125"/>
    <col min="13326" max="13326" customWidth="1" width="11.5703125"/>
    <col min="13327" max="13327" customWidth="1" width="11.5703125"/>
    <col min="13328" max="13328" customWidth="1" width="11.5703125"/>
    <col min="13329" max="13329" customWidth="1" width="11.5703125"/>
    <col min="13330" max="13330" customWidth="1" width="11.5703125"/>
    <col min="13331" max="13331" customWidth="1" width="11.5703125"/>
    <col min="13332" max="13332" customWidth="1" width="11.5703125"/>
    <col min="13333" max="13333" customWidth="1" width="11.5703125"/>
    <col min="13334" max="13334" customWidth="1" width="11.5703125"/>
    <col min="13335" max="13335" customWidth="1" width="11.5703125"/>
    <col min="13336" max="13336" customWidth="1" width="11.5703125"/>
    <col min="13337" max="13337" customWidth="1" width="11.5703125"/>
    <col min="13338" max="13338" customWidth="1" width="11.5703125"/>
    <col min="13339" max="13339" customWidth="1" width="11.5703125"/>
    <col min="13340" max="13340" customWidth="1" width="11.5703125"/>
    <col min="13341" max="13341" customWidth="1" width="11.5703125"/>
    <col min="13342" max="13342" customWidth="1" width="11.5703125"/>
    <col min="13343" max="13343" customWidth="1" width="11.5703125"/>
    <col min="13344" max="13344" customWidth="1" width="11.5703125"/>
    <col min="13345" max="13345" customWidth="1" width="11.5703125"/>
    <col min="13346" max="13346" customWidth="1" width="11.5703125"/>
    <col min="13347" max="13347" customWidth="1" width="11.5703125"/>
    <col min="13348" max="13348" customWidth="1" width="11.5703125"/>
    <col min="13349" max="13349" customWidth="1" width="11.5703125"/>
    <col min="13350" max="13350" customWidth="1" width="11.5703125"/>
    <col min="13351" max="13351" customWidth="1" width="11.5703125"/>
    <col min="13352" max="13352" customWidth="1" width="11.5703125"/>
    <col min="13353" max="13353" customWidth="1" width="11.5703125"/>
    <col min="13354" max="13354" customWidth="1" width="11.5703125"/>
    <col min="13355" max="13355" customWidth="1" width="11.5703125"/>
    <col min="13356" max="13356" customWidth="1" width="11.5703125"/>
    <col min="13357" max="13357" customWidth="1" width="11.5703125"/>
    <col min="13358" max="13358" customWidth="1" width="11.5703125"/>
    <col min="13359" max="13359" customWidth="1" width="11.5703125"/>
    <col min="13360" max="13360" customWidth="1" width="11.5703125"/>
    <col min="13361" max="13361" customWidth="1" width="11.5703125"/>
    <col min="13362" max="13362" customWidth="1" width="11.5703125"/>
    <col min="13363" max="13363" customWidth="1" width="11.5703125"/>
    <col min="13364" max="13364" customWidth="1" width="11.5703125"/>
    <col min="13365" max="13365" customWidth="1" width="11.5703125"/>
    <col min="13366" max="13366" customWidth="1" width="11.5703125"/>
    <col min="13367" max="13367" customWidth="1" width="11.5703125"/>
    <col min="13368" max="13368" customWidth="1" width="11.5703125"/>
    <col min="13369" max="13369" customWidth="1" width="11.5703125"/>
    <col min="13370" max="13370" customWidth="1" width="11.5703125"/>
    <col min="13371" max="13371" customWidth="1" width="11.5703125"/>
    <col min="13372" max="13372" customWidth="1" width="11.5703125"/>
    <col min="13373" max="13373" customWidth="1" width="11.5703125"/>
    <col min="13374" max="13374" customWidth="1" width="11.5703125"/>
    <col min="13375" max="13375" customWidth="1" width="11.5703125"/>
    <col min="13376" max="13376" customWidth="1" width="11.5703125"/>
    <col min="13377" max="13377" customWidth="1" width="11.5703125"/>
    <col min="13378" max="13378" customWidth="1" width="11.5703125"/>
    <col min="13379" max="13379" customWidth="1" width="11.5703125"/>
    <col min="13380" max="13380" customWidth="1" width="11.5703125"/>
    <col min="13381" max="13381" customWidth="1" width="11.5703125"/>
    <col min="13382" max="13382" customWidth="1" width="11.5703125"/>
    <col min="13383" max="13383" customWidth="1" width="11.5703125"/>
    <col min="13384" max="13384" customWidth="1" width="11.5703125"/>
    <col min="13385" max="13385" customWidth="1" width="11.5703125"/>
    <col min="13386" max="13386" customWidth="1" width="11.5703125"/>
    <col min="13387" max="13387" customWidth="1" width="11.5703125"/>
    <col min="13388" max="13388" customWidth="1" width="11.5703125"/>
    <col min="13389" max="13389" customWidth="1" width="11.5703125"/>
    <col min="13390" max="13390" customWidth="1" width="11.5703125"/>
    <col min="13391" max="13391" customWidth="1" width="11.5703125"/>
    <col min="13392" max="13392" customWidth="1" width="11.5703125"/>
    <col min="13393" max="13393" customWidth="1" width="11.5703125"/>
    <col min="13394" max="13394" customWidth="1" width="11.5703125"/>
    <col min="13395" max="13395" customWidth="1" width="11.5703125"/>
    <col min="13396" max="13396" customWidth="1" width="11.5703125"/>
    <col min="13397" max="13397" customWidth="1" width="11.5703125"/>
    <col min="13398" max="13398" customWidth="1" width="11.5703125"/>
    <col min="13399" max="13399" customWidth="1" width="11.5703125"/>
    <col min="13400" max="13400" customWidth="1" width="11.5703125"/>
    <col min="13401" max="13401" customWidth="1" width="11.5703125"/>
    <col min="13402" max="13402" customWidth="1" width="11.5703125"/>
    <col min="13403" max="13403" customWidth="1" width="11.5703125"/>
    <col min="13404" max="13404" customWidth="1" width="11.5703125"/>
    <col min="13405" max="13405" customWidth="1" width="11.5703125"/>
    <col min="13406" max="13406" customWidth="1" width="11.5703125"/>
    <col min="13407" max="13407" customWidth="1" width="11.5703125"/>
    <col min="13408" max="13408" customWidth="1" width="11.5703125"/>
    <col min="13409" max="13409" customWidth="1" width="11.5703125"/>
    <col min="13410" max="13410" customWidth="1" width="11.5703125"/>
    <col min="13411" max="13411" customWidth="1" width="11.5703125"/>
    <col min="13412" max="13412" customWidth="1" width="11.5703125"/>
    <col min="13413" max="13413" customWidth="1" width="11.5703125"/>
    <col min="13414" max="13414" customWidth="1" width="11.5703125"/>
    <col min="13415" max="13415" customWidth="1" width="11.5703125"/>
    <col min="13416" max="13416" customWidth="1" width="11.5703125"/>
    <col min="13417" max="13417" customWidth="1" width="11.5703125"/>
    <col min="13418" max="13418" customWidth="1" width="11.5703125"/>
    <col min="13419" max="13419" customWidth="1" width="11.5703125"/>
    <col min="13420" max="13420" customWidth="1" width="11.5703125"/>
    <col min="13421" max="13421" customWidth="1" width="11.5703125"/>
    <col min="13422" max="13422" customWidth="1" width="11.5703125"/>
    <col min="13423" max="13423" customWidth="1" width="11.5703125"/>
    <col min="13424" max="13424" customWidth="1" width="11.5703125"/>
    <col min="13425" max="13425" customWidth="1" width="11.5703125"/>
    <col min="13426" max="13426" customWidth="1" width="11.5703125"/>
    <col min="13427" max="13427" customWidth="1" width="11.5703125"/>
    <col min="13428" max="13428" customWidth="1" width="11.5703125"/>
    <col min="13429" max="13429" customWidth="1" width="11.5703125"/>
    <col min="13430" max="13430" customWidth="1" width="11.5703125"/>
    <col min="13431" max="13431" customWidth="1" width="11.5703125"/>
    <col min="13432" max="13432" customWidth="1" width="11.5703125"/>
    <col min="13433" max="13433" customWidth="1" width="11.5703125"/>
    <col min="13434" max="13434" customWidth="1" width="11.5703125"/>
    <col min="13435" max="13435" customWidth="1" width="11.5703125"/>
    <col min="13436" max="13436" customWidth="1" width="11.5703125"/>
    <col min="13437" max="13437" customWidth="1" width="11.5703125"/>
    <col min="13438" max="13438" customWidth="1" width="11.5703125"/>
    <col min="13439" max="13439" customWidth="1" width="11.5703125"/>
    <col min="13440" max="13440" customWidth="1" width="11.5703125"/>
    <col min="13441" max="13441" customWidth="1" width="11.5703125"/>
    <col min="13442" max="13442" customWidth="1" width="11.5703125"/>
    <col min="13443" max="13443" customWidth="1" width="11.5703125"/>
    <col min="13444" max="13444" customWidth="1" width="11.5703125"/>
    <col min="13445" max="13445" customWidth="1" width="11.5703125"/>
    <col min="13446" max="13446" customWidth="1" width="11.5703125"/>
    <col min="13447" max="13447" customWidth="1" width="11.5703125"/>
    <col min="13448" max="13448" customWidth="1" width="11.5703125"/>
    <col min="13449" max="13449" customWidth="1" width="11.5703125"/>
    <col min="13450" max="13450" customWidth="1" width="11.5703125"/>
    <col min="13451" max="13451" customWidth="1" width="11.5703125"/>
    <col min="13452" max="13452" customWidth="1" width="11.5703125"/>
    <col min="13453" max="13453" customWidth="1" width="11.5703125"/>
    <col min="13454" max="13454" customWidth="1" width="11.5703125"/>
    <col min="13455" max="13455" customWidth="1" width="11.5703125"/>
    <col min="13456" max="13456" customWidth="1" width="11.5703125"/>
    <col min="13457" max="13457" customWidth="1" width="11.5703125"/>
    <col min="13458" max="13458" customWidth="1" width="11.5703125"/>
    <col min="13459" max="13459" customWidth="1" width="11.5703125"/>
    <col min="13460" max="13460" customWidth="1" width="11.5703125"/>
    <col min="13461" max="13461" customWidth="1" width="11.5703125"/>
    <col min="13462" max="13462" customWidth="1" width="11.5703125"/>
    <col min="13463" max="13463" customWidth="1" width="11.5703125"/>
    <col min="13464" max="13464" customWidth="1" width="11.5703125"/>
    <col min="13465" max="13465" customWidth="1" width="11.5703125"/>
    <col min="13466" max="13466" customWidth="1" width="11.5703125"/>
    <col min="13467" max="13467" customWidth="1" width="11.5703125"/>
    <col min="13468" max="13468" customWidth="1" width="11.5703125"/>
    <col min="13469" max="13469" customWidth="1" width="11.5703125"/>
    <col min="13470" max="13470" customWidth="1" width="11.5703125"/>
    <col min="13471" max="13471" customWidth="1" width="11.5703125"/>
    <col min="13472" max="13472" customWidth="1" width="11.5703125"/>
    <col min="13473" max="13473" customWidth="1" width="11.5703125"/>
    <col min="13474" max="13474" customWidth="1" width="11.5703125"/>
    <col min="13475" max="13475" customWidth="1" width="11.5703125"/>
    <col min="13476" max="13476" customWidth="1" width="11.5703125"/>
    <col min="13477" max="13477" customWidth="1" width="11.5703125"/>
    <col min="13478" max="13478" customWidth="1" width="11.5703125"/>
    <col min="13479" max="13479" customWidth="1" width="11.5703125"/>
    <col min="13480" max="13480" customWidth="1" width="11.5703125"/>
    <col min="13481" max="13481" customWidth="1" width="11.5703125"/>
    <col min="13482" max="13482" customWidth="1" width="11.5703125"/>
    <col min="13483" max="13483" customWidth="1" width="11.5703125"/>
    <col min="13484" max="13484" customWidth="1" width="11.5703125"/>
    <col min="13485" max="13485" customWidth="1" width="11.5703125"/>
    <col min="13486" max="13486" customWidth="1" width="11.5703125"/>
    <col min="13487" max="13487" customWidth="1" width="11.5703125"/>
    <col min="13488" max="13488" customWidth="1" width="11.5703125"/>
    <col min="13489" max="13489" customWidth="1" width="11.5703125"/>
    <col min="13490" max="13490" customWidth="1" width="11.5703125"/>
    <col min="13491" max="13491" customWidth="1" width="11.5703125"/>
    <col min="13492" max="13492" customWidth="1" width="11.5703125"/>
    <col min="13493" max="13493" customWidth="1" width="11.5703125"/>
    <col min="13494" max="13494" customWidth="1" width="11.5703125"/>
    <col min="13495" max="13495" customWidth="1" width="11.5703125"/>
    <col min="13496" max="13496" customWidth="1" width="11.5703125"/>
    <col min="13497" max="13497" customWidth="1" width="11.5703125"/>
    <col min="13498" max="13498" customWidth="1" width="11.5703125"/>
    <col min="13499" max="13499" customWidth="1" width="11.5703125"/>
    <col min="13500" max="13500" customWidth="1" width="11.5703125"/>
    <col min="13501" max="13501" customWidth="1" width="11.5703125"/>
    <col min="13502" max="13502" customWidth="1" width="11.5703125"/>
    <col min="13503" max="13503" customWidth="1" width="11.5703125"/>
    <col min="13504" max="13504" customWidth="1" width="11.5703125"/>
    <col min="13505" max="13505" customWidth="1" width="11.5703125"/>
    <col min="13506" max="13506" customWidth="1" width="11.5703125"/>
    <col min="13507" max="13507" customWidth="1" width="11.5703125"/>
    <col min="13508" max="13508" customWidth="1" width="11.5703125"/>
    <col min="13509" max="13509" customWidth="1" width="11.5703125"/>
    <col min="13510" max="13510" customWidth="1" width="11.5703125"/>
    <col min="13511" max="13511" customWidth="1" width="11.5703125"/>
    <col min="13512" max="13512" customWidth="1" width="11.5703125"/>
    <col min="13513" max="13513" customWidth="1" width="11.5703125"/>
    <col min="13514" max="13514" customWidth="1" width="11.5703125"/>
    <col min="13515" max="13515" customWidth="1" width="11.5703125"/>
    <col min="13516" max="13516" customWidth="1" width="11.5703125"/>
    <col min="13517" max="13517" customWidth="1" width="11.5703125"/>
    <col min="13518" max="13518" customWidth="1" width="11.5703125"/>
    <col min="13519" max="13519" customWidth="1" width="11.5703125"/>
    <col min="13520" max="13520" customWidth="1" width="11.5703125"/>
    <col min="13521" max="13521" customWidth="1" width="11.5703125"/>
    <col min="13522" max="13522" customWidth="1" width="11.5703125"/>
    <col min="13523" max="13523" customWidth="1" width="11.5703125"/>
    <col min="13524" max="13524" customWidth="1" width="11.5703125"/>
    <col min="13525" max="13525" customWidth="1" width="11.5703125"/>
    <col min="13526" max="13526" customWidth="1" width="11.5703125"/>
    <col min="13527" max="13527" customWidth="1" width="11.5703125"/>
    <col min="13528" max="13528" customWidth="1" width="11.5703125"/>
    <col min="13529" max="13529" customWidth="1" width="11.5703125"/>
    <col min="13530" max="13530" customWidth="1" width="11.5703125"/>
    <col min="13531" max="13531" customWidth="1" width="11.5703125"/>
    <col min="13532" max="13532" customWidth="1" width="11.5703125"/>
    <col min="13533" max="13533" customWidth="1" width="11.5703125"/>
    <col min="13534" max="13534" customWidth="1" width="11.5703125"/>
    <col min="13535" max="13535" customWidth="1" width="11.5703125"/>
    <col min="13536" max="13536" customWidth="1" width="11.5703125"/>
    <col min="13537" max="13537" customWidth="1" width="11.5703125"/>
    <col min="13538" max="13538" customWidth="1" width="11.5703125"/>
    <col min="13539" max="13539" customWidth="1" width="11.5703125"/>
    <col min="13540" max="13540" customWidth="1" width="11.5703125"/>
    <col min="13541" max="13541" customWidth="1" width="11.5703125"/>
    <col min="13542" max="13542" customWidth="1" width="11.5703125"/>
    <col min="13543" max="13543" customWidth="1" width="11.5703125"/>
    <col min="13544" max="13544" customWidth="1" width="11.5703125"/>
    <col min="13545" max="13545" customWidth="1" width="11.5703125"/>
    <col min="13546" max="13546" customWidth="1" width="11.5703125"/>
    <col min="13547" max="13547" customWidth="1" width="11.5703125"/>
    <col min="13548" max="13548" customWidth="1" width="11.5703125"/>
    <col min="13549" max="13549" customWidth="1" width="11.5703125"/>
    <col min="13550" max="13550" customWidth="1" width="11.5703125"/>
    <col min="13551" max="13551" customWidth="1" width="11.5703125"/>
    <col min="13552" max="13552" customWidth="1" width="11.5703125"/>
    <col min="13553" max="13553" customWidth="1" width="11.5703125"/>
    <col min="13554" max="13554" customWidth="1" width="11.5703125"/>
    <col min="13555" max="13555" customWidth="1" width="11.5703125"/>
    <col min="13556" max="13556" customWidth="1" width="11.5703125"/>
    <col min="13557" max="13557" customWidth="1" width="11.5703125"/>
    <col min="13558" max="13558" customWidth="1" width="11.5703125"/>
    <col min="13559" max="13559" customWidth="1" width="11.5703125"/>
    <col min="13560" max="13560" customWidth="1" width="11.5703125"/>
    <col min="13561" max="13561" customWidth="1" width="11.5703125"/>
    <col min="13562" max="13562" customWidth="1" width="11.5703125"/>
    <col min="13563" max="13563" customWidth="1" width="11.5703125"/>
    <col min="13564" max="13564" customWidth="1" width="11.5703125"/>
    <col min="13565" max="13565" customWidth="1" width="11.5703125"/>
    <col min="13566" max="13566" customWidth="1" width="11.5703125"/>
    <col min="13567" max="13567" customWidth="1" width="11.5703125"/>
    <col min="13568" max="13568" customWidth="1" width="11.5703125"/>
    <col min="13569" max="13569" customWidth="1" width="11.5703125"/>
    <col min="13570" max="13570" customWidth="1" width="11.5703125"/>
    <col min="13571" max="13571" customWidth="1" width="11.5703125"/>
    <col min="13572" max="13572" customWidth="1" width="11.5703125"/>
    <col min="13573" max="13573" customWidth="1" width="11.5703125"/>
    <col min="13574" max="13574" customWidth="1" width="11.5703125"/>
    <col min="13575" max="13575" customWidth="1" width="11.5703125"/>
    <col min="13576" max="13576" customWidth="1" width="11.5703125"/>
    <col min="13577" max="13577" customWidth="1" width="11.5703125"/>
    <col min="13578" max="13578" customWidth="1" width="11.5703125"/>
    <col min="13579" max="13579" customWidth="1" width="11.5703125"/>
    <col min="13580" max="13580" customWidth="1" width="11.5703125"/>
    <col min="13581" max="13581" customWidth="1" width="11.5703125"/>
    <col min="13582" max="13582" customWidth="1" width="11.5703125"/>
    <col min="13583" max="13583" customWidth="1" width="11.5703125"/>
    <col min="13584" max="13584" customWidth="1" width="11.5703125"/>
    <col min="13585" max="13585" customWidth="1" width="11.5703125"/>
    <col min="13586" max="13586" customWidth="1" width="11.5703125"/>
    <col min="13587" max="13587" customWidth="1" width="11.5703125"/>
    <col min="13588" max="13588" customWidth="1" width="11.5703125"/>
    <col min="13589" max="13589" customWidth="1" width="11.5703125"/>
    <col min="13590" max="13590" customWidth="1" width="11.5703125"/>
    <col min="13591" max="13591" customWidth="1" width="11.5703125"/>
    <col min="13592" max="13592" customWidth="1" width="11.5703125"/>
    <col min="13593" max="13593" customWidth="1" width="11.5703125"/>
    <col min="13594" max="13594" customWidth="1" width="11.5703125"/>
    <col min="13595" max="13595" customWidth="1" width="11.5703125"/>
    <col min="13596" max="13596" customWidth="1" width="11.5703125"/>
    <col min="13597" max="13597" customWidth="1" width="11.5703125"/>
    <col min="13598" max="13598" customWidth="1" width="11.5703125"/>
    <col min="13599" max="13599" customWidth="1" width="11.5703125"/>
    <col min="13600" max="13600" customWidth="1" width="11.5703125"/>
    <col min="13601" max="13601" customWidth="1" width="11.5703125"/>
    <col min="13602" max="13602" customWidth="1" width="11.5703125"/>
    <col min="13603" max="13603" customWidth="1" width="11.5703125"/>
    <col min="13604" max="13604" customWidth="1" width="11.5703125"/>
    <col min="13605" max="13605" customWidth="1" width="11.5703125"/>
    <col min="13606" max="13606" customWidth="1" width="11.5703125"/>
    <col min="13607" max="13607" customWidth="1" width="11.5703125"/>
    <col min="13608" max="13608" customWidth="1" width="11.5703125"/>
    <col min="13609" max="13609" customWidth="1" width="11.5703125"/>
    <col min="13610" max="13610" customWidth="1" width="11.5703125"/>
    <col min="13611" max="13611" customWidth="1" width="11.5703125"/>
    <col min="13612" max="13612" customWidth="1" width="11.5703125"/>
    <col min="13613" max="13613" customWidth="1" width="11.5703125"/>
    <col min="13614" max="13614" customWidth="1" width="11.5703125"/>
    <col min="13615" max="13615" customWidth="1" width="11.5703125"/>
    <col min="13616" max="13616" customWidth="1" width="11.5703125"/>
    <col min="13617" max="13617" customWidth="1" width="11.5703125"/>
    <col min="13618" max="13618" customWidth="1" width="11.5703125"/>
    <col min="13619" max="13619" customWidth="1" width="11.5703125"/>
    <col min="13620" max="13620" customWidth="1" width="11.5703125"/>
    <col min="13621" max="13621" customWidth="1" width="11.5703125"/>
    <col min="13622" max="13622" customWidth="1" width="11.5703125"/>
    <col min="13623" max="13623" customWidth="1" width="11.5703125"/>
    <col min="13624" max="13624" customWidth="1" width="11.5703125"/>
    <col min="13625" max="13625" customWidth="1" width="11.5703125"/>
    <col min="13626" max="13626" customWidth="1" width="11.5703125"/>
    <col min="13627" max="13627" customWidth="1" width="11.5703125"/>
    <col min="13628" max="13628" customWidth="1" width="11.5703125"/>
    <col min="13629" max="13629" customWidth="1" width="11.5703125"/>
    <col min="13630" max="13630" customWidth="1" width="11.5703125"/>
    <col min="13631" max="13631" customWidth="1" width="11.5703125"/>
    <col min="13632" max="13632" customWidth="1" width="11.5703125"/>
    <col min="13633" max="13633" customWidth="1" width="11.5703125"/>
    <col min="13634" max="13634" customWidth="1" width="11.5703125"/>
    <col min="13635" max="13635" customWidth="1" width="11.5703125"/>
    <col min="13636" max="13636" customWidth="1" width="11.5703125"/>
    <col min="13637" max="13637" customWidth="1" width="11.5703125"/>
    <col min="13638" max="13638" customWidth="1" width="11.5703125"/>
    <col min="13639" max="13639" customWidth="1" width="11.5703125"/>
    <col min="13640" max="13640" customWidth="1" width="11.5703125"/>
    <col min="13641" max="13641" customWidth="1" width="11.5703125"/>
    <col min="13642" max="13642" customWidth="1" width="11.5703125"/>
    <col min="13643" max="13643" customWidth="1" width="11.5703125"/>
    <col min="13644" max="13644" customWidth="1" width="11.5703125"/>
    <col min="13645" max="13645" customWidth="1" width="11.5703125"/>
    <col min="13646" max="13646" customWidth="1" width="11.5703125"/>
    <col min="13647" max="13647" customWidth="1" width="11.5703125"/>
    <col min="13648" max="13648" customWidth="1" width="11.5703125"/>
    <col min="13649" max="13649" customWidth="1" width="11.5703125"/>
    <col min="13650" max="13650" customWidth="1" width="11.5703125"/>
    <col min="13651" max="13651" customWidth="1" width="11.5703125"/>
    <col min="13652" max="13652" customWidth="1" width="11.5703125"/>
    <col min="13653" max="13653" customWidth="1" width="11.5703125"/>
    <col min="13654" max="13654" customWidth="1" width="11.5703125"/>
    <col min="13655" max="13655" customWidth="1" width="11.5703125"/>
    <col min="13656" max="13656" customWidth="1" width="11.5703125"/>
    <col min="13657" max="13657" customWidth="1" width="11.5703125"/>
    <col min="13658" max="13658" customWidth="1" width="11.5703125"/>
    <col min="13659" max="13659" customWidth="1" width="11.5703125"/>
    <col min="13660" max="13660" customWidth="1" width="11.5703125"/>
    <col min="13661" max="13661" customWidth="1" width="11.5703125"/>
    <col min="13662" max="13662" customWidth="1" width="11.5703125"/>
    <col min="13663" max="13663" customWidth="1" width="11.5703125"/>
    <col min="13664" max="13664" customWidth="1" width="11.5703125"/>
    <col min="13665" max="13665" customWidth="1" width="11.5703125"/>
    <col min="13666" max="13666" customWidth="1" width="11.5703125"/>
    <col min="13667" max="13667" customWidth="1" width="11.5703125"/>
    <col min="13668" max="13668" customWidth="1" width="11.5703125"/>
    <col min="13669" max="13669" customWidth="1" width="11.5703125"/>
    <col min="13670" max="13670" customWidth="1" width="11.5703125"/>
    <col min="13671" max="13671" customWidth="1" width="11.5703125"/>
    <col min="13672" max="13672" customWidth="1" width="11.5703125"/>
    <col min="13673" max="13673" customWidth="1" width="11.5703125"/>
    <col min="13674" max="13674" customWidth="1" width="11.5703125"/>
    <col min="13675" max="13675" customWidth="1" width="11.5703125"/>
    <col min="13676" max="13676" customWidth="1" width="11.5703125"/>
    <col min="13677" max="13677" customWidth="1" width="11.5703125"/>
    <col min="13678" max="13678" customWidth="1" width="11.5703125"/>
    <col min="13679" max="13679" customWidth="1" width="11.5703125"/>
    <col min="13680" max="13680" customWidth="1" width="11.5703125"/>
    <col min="13681" max="13681" customWidth="1" width="11.5703125"/>
    <col min="13682" max="13682" customWidth="1" width="11.5703125"/>
    <col min="13683" max="13683" customWidth="1" width="11.5703125"/>
    <col min="13684" max="13684" customWidth="1" width="11.5703125"/>
    <col min="13685" max="13685" customWidth="1" width="11.5703125"/>
    <col min="13686" max="13686" customWidth="1" width="11.5703125"/>
    <col min="13687" max="13687" customWidth="1" width="11.5703125"/>
    <col min="13688" max="13688" customWidth="1" width="11.5703125"/>
    <col min="13689" max="13689" customWidth="1" width="11.5703125"/>
    <col min="13690" max="13690" customWidth="1" width="11.5703125"/>
    <col min="13691" max="13691" customWidth="1" width="11.5703125"/>
    <col min="13692" max="13692" customWidth="1" width="11.5703125"/>
    <col min="13693" max="13693" customWidth="1" width="11.5703125"/>
    <col min="13694" max="13694" customWidth="1" width="11.5703125"/>
    <col min="13695" max="13695" customWidth="1" width="11.5703125"/>
    <col min="13696" max="13696" customWidth="1" width="11.5703125"/>
    <col min="13697" max="13697" customWidth="1" width="11.5703125"/>
    <col min="13698" max="13698" customWidth="1" width="11.5703125"/>
    <col min="13699" max="13699" customWidth="1" width="11.5703125"/>
    <col min="13700" max="13700" customWidth="1" width="11.5703125"/>
    <col min="13701" max="13701" customWidth="1" width="11.5703125"/>
    <col min="13702" max="13702" customWidth="1" width="11.5703125"/>
    <col min="13703" max="13703" customWidth="1" width="11.5703125"/>
    <col min="13704" max="13704" customWidth="1" width="11.5703125"/>
    <col min="13705" max="13705" customWidth="1" width="11.5703125"/>
    <col min="13706" max="13706" customWidth="1" width="11.5703125"/>
    <col min="13707" max="13707" customWidth="1" width="11.5703125"/>
    <col min="13708" max="13708" customWidth="1" width="11.5703125"/>
    <col min="13709" max="13709" customWidth="1" width="11.5703125"/>
    <col min="13710" max="13710" customWidth="1" width="11.5703125"/>
    <col min="13711" max="13711" customWidth="1" width="11.5703125"/>
    <col min="13712" max="13712" customWidth="1" width="11.5703125"/>
    <col min="13713" max="13713" customWidth="1" width="11.5703125"/>
    <col min="13714" max="13714" customWidth="1" width="11.5703125"/>
    <col min="13715" max="13715" customWidth="1" width="11.5703125"/>
    <col min="13716" max="13716" customWidth="1" width="11.5703125"/>
    <col min="13717" max="13717" customWidth="1" width="11.5703125"/>
    <col min="13718" max="13718" customWidth="1" width="11.5703125"/>
    <col min="13719" max="13719" customWidth="1" width="11.5703125"/>
    <col min="13720" max="13720" customWidth="1" width="11.5703125"/>
    <col min="13721" max="13721" customWidth="1" width="11.5703125"/>
    <col min="13722" max="13722" customWidth="1" width="11.5703125"/>
    <col min="13723" max="13723" customWidth="1" width="11.5703125"/>
    <col min="13724" max="13724" customWidth="1" width="11.5703125"/>
    <col min="13725" max="13725" customWidth="1" width="11.5703125"/>
    <col min="13726" max="13726" customWidth="1" width="11.5703125"/>
    <col min="13727" max="13727" customWidth="1" width="11.5703125"/>
    <col min="13728" max="13728" customWidth="1" width="11.5703125"/>
    <col min="13729" max="13729" customWidth="1" width="11.5703125"/>
    <col min="13730" max="13730" customWidth="1" width="11.5703125"/>
    <col min="13731" max="13731" customWidth="1" width="11.5703125"/>
    <col min="13732" max="13732" customWidth="1" width="11.5703125"/>
    <col min="13733" max="13733" customWidth="1" width="11.5703125"/>
    <col min="13734" max="13734" customWidth="1" width="11.5703125"/>
    <col min="13735" max="13735" customWidth="1" width="11.5703125"/>
    <col min="13736" max="13736" customWidth="1" width="11.5703125"/>
    <col min="13737" max="13737" customWidth="1" width="11.5703125"/>
    <col min="13738" max="13738" customWidth="1" width="11.5703125"/>
    <col min="13739" max="13739" customWidth="1" width="11.5703125"/>
    <col min="13740" max="13740" customWidth="1" width="11.5703125"/>
    <col min="13741" max="13741" customWidth="1" width="11.5703125"/>
    <col min="13742" max="13742" customWidth="1" width="11.5703125"/>
    <col min="13743" max="13743" customWidth="1" width="11.5703125"/>
    <col min="13744" max="13744" customWidth="1" width="11.5703125"/>
    <col min="13745" max="13745" customWidth="1" width="11.5703125"/>
    <col min="13746" max="13746" customWidth="1" width="11.5703125"/>
    <col min="13747" max="13747" customWidth="1" width="11.5703125"/>
    <col min="13748" max="13748" customWidth="1" width="11.5703125"/>
    <col min="13749" max="13749" customWidth="1" width="11.5703125"/>
    <col min="13750" max="13750" customWidth="1" width="11.5703125"/>
    <col min="13751" max="13751" customWidth="1" width="11.5703125"/>
    <col min="13752" max="13752" customWidth="1" width="11.5703125"/>
    <col min="13753" max="13753" customWidth="1" width="11.5703125"/>
    <col min="13754" max="13754" customWidth="1" width="11.5703125"/>
    <col min="13755" max="13755" customWidth="1" width="11.5703125"/>
    <col min="13756" max="13756" customWidth="1" width="11.5703125"/>
    <col min="13757" max="13757" customWidth="1" width="11.5703125"/>
    <col min="13758" max="13758" customWidth="1" width="11.5703125"/>
    <col min="13759" max="13759" customWidth="1" width="11.5703125"/>
    <col min="13760" max="13760" customWidth="1" width="11.5703125"/>
    <col min="13761" max="13761" customWidth="1" width="11.5703125"/>
    <col min="13762" max="13762" customWidth="1" width="11.5703125"/>
    <col min="13763" max="13763" customWidth="1" width="11.5703125"/>
    <col min="13764" max="13764" customWidth="1" width="11.5703125"/>
    <col min="13765" max="13765" customWidth="1" width="11.5703125"/>
    <col min="13766" max="13766" customWidth="1" width="11.5703125"/>
    <col min="13767" max="13767" customWidth="1" width="11.5703125"/>
    <col min="13768" max="13768" customWidth="1" width="11.5703125"/>
    <col min="13769" max="13769" customWidth="1" width="11.5703125"/>
    <col min="13770" max="13770" customWidth="1" width="11.5703125"/>
    <col min="13771" max="13771" customWidth="1" width="11.5703125"/>
    <col min="13772" max="13772" customWidth="1" width="11.5703125"/>
    <col min="13773" max="13773" customWidth="1" width="11.5703125"/>
    <col min="13774" max="13774" customWidth="1" width="11.5703125"/>
    <col min="13775" max="13775" customWidth="1" width="11.5703125"/>
    <col min="13776" max="13776" customWidth="1" width="11.5703125"/>
    <col min="13777" max="13777" customWidth="1" width="11.5703125"/>
    <col min="13778" max="13778" customWidth="1" width="11.5703125"/>
    <col min="13779" max="13779" customWidth="1" width="11.5703125"/>
    <col min="13780" max="13780" customWidth="1" width="11.5703125"/>
    <col min="13781" max="13781" customWidth="1" width="11.5703125"/>
    <col min="13782" max="13782" customWidth="1" width="11.5703125"/>
    <col min="13783" max="13783" customWidth="1" width="11.5703125"/>
    <col min="13784" max="13784" customWidth="1" width="11.5703125"/>
    <col min="13785" max="13785" customWidth="1" width="11.5703125"/>
    <col min="13786" max="13786" customWidth="1" width="11.5703125"/>
    <col min="13787" max="13787" customWidth="1" width="11.5703125"/>
    <col min="13788" max="13788" customWidth="1" width="11.5703125"/>
    <col min="13789" max="13789" customWidth="1" width="11.5703125"/>
    <col min="13790" max="13790" customWidth="1" width="11.5703125"/>
    <col min="13791" max="13791" customWidth="1" width="11.5703125"/>
    <col min="13792" max="13792" customWidth="1" width="11.5703125"/>
    <col min="13793" max="13793" customWidth="1" width="11.5703125"/>
    <col min="13794" max="13794" customWidth="1" width="11.5703125"/>
    <col min="13795" max="13795" customWidth="1" width="11.5703125"/>
    <col min="13796" max="13796" customWidth="1" width="11.5703125"/>
    <col min="13797" max="13797" customWidth="1" width="11.5703125"/>
    <col min="13798" max="13798" customWidth="1" width="11.5703125"/>
    <col min="13799" max="13799" customWidth="1" width="11.5703125"/>
    <col min="13800" max="13800" customWidth="1" width="11.5703125"/>
    <col min="13801" max="13801" customWidth="1" width="11.5703125"/>
    <col min="13802" max="13802" customWidth="1" width="11.5703125"/>
    <col min="13803" max="13803" customWidth="1" width="11.5703125"/>
    <col min="13804" max="13804" customWidth="1" width="11.5703125"/>
    <col min="13805" max="13805" customWidth="1" width="11.5703125"/>
    <col min="13806" max="13806" customWidth="1" width="11.5703125"/>
    <col min="13807" max="13807" customWidth="1" width="11.5703125"/>
    <col min="13808" max="13808" customWidth="1" width="11.5703125"/>
    <col min="13809" max="13809" customWidth="1" width="11.5703125"/>
    <col min="13810" max="13810" customWidth="1" width="11.5703125"/>
    <col min="13811" max="13811" customWidth="1" width="11.5703125"/>
    <col min="13812" max="13812" customWidth="1" width="11.5703125"/>
    <col min="13813" max="13813" customWidth="1" width="11.5703125"/>
    <col min="13814" max="13814" customWidth="1" width="11.5703125"/>
    <col min="13815" max="13815" customWidth="1" width="11.5703125"/>
    <col min="13816" max="13816" customWidth="1" width="11.5703125"/>
    <col min="13817" max="13817" customWidth="1" width="11.5703125"/>
    <col min="13818" max="13818" customWidth="1" width="11.5703125"/>
    <col min="13819" max="13819" customWidth="1" width="11.5703125"/>
    <col min="13820" max="13820" customWidth="1" width="11.5703125"/>
    <col min="13821" max="13821" customWidth="1" width="11.5703125"/>
    <col min="13822" max="13822" customWidth="1" width="11.5703125"/>
    <col min="13823" max="13823" customWidth="1" width="11.5703125"/>
    <col min="13824" max="13824" customWidth="1" width="11.5703125"/>
    <col min="13825" max="13825" customWidth="1" width="11.5703125"/>
    <col min="13826" max="13826" customWidth="1" width="11.5703125"/>
    <col min="13827" max="13827" customWidth="1" width="11.5703125"/>
    <col min="13828" max="13828" customWidth="1" width="11.5703125"/>
    <col min="13829" max="13829" customWidth="1" width="11.5703125"/>
    <col min="13830" max="13830" customWidth="1" width="11.5703125"/>
    <col min="13831" max="13831" customWidth="1" width="11.5703125"/>
    <col min="13832" max="13832" customWidth="1" width="11.5703125"/>
    <col min="13833" max="13833" customWidth="1" width="11.5703125"/>
    <col min="13834" max="13834" customWidth="1" width="11.5703125"/>
    <col min="13835" max="13835" customWidth="1" width="11.5703125"/>
    <col min="13836" max="13836" customWidth="1" width="11.5703125"/>
    <col min="13837" max="13837" customWidth="1" width="11.5703125"/>
    <col min="13838" max="13838" customWidth="1" width="11.5703125"/>
    <col min="13839" max="13839" customWidth="1" width="11.5703125"/>
    <col min="13840" max="13840" customWidth="1" width="11.5703125"/>
    <col min="13841" max="13841" customWidth="1" width="11.5703125"/>
    <col min="13842" max="13842" customWidth="1" width="11.5703125"/>
    <col min="13843" max="13843" customWidth="1" width="11.5703125"/>
    <col min="13844" max="13844" customWidth="1" width="11.5703125"/>
    <col min="13845" max="13845" customWidth="1" width="11.5703125"/>
    <col min="13846" max="13846" customWidth="1" width="11.5703125"/>
    <col min="13847" max="13847" customWidth="1" width="11.5703125"/>
    <col min="13848" max="13848" customWidth="1" width="11.5703125"/>
    <col min="13849" max="13849" customWidth="1" width="11.5703125"/>
    <col min="13850" max="13850" customWidth="1" width="11.5703125"/>
    <col min="13851" max="13851" customWidth="1" width="11.5703125"/>
    <col min="13852" max="13852" customWidth="1" width="11.5703125"/>
    <col min="13853" max="13853" customWidth="1" width="11.5703125"/>
    <col min="13854" max="13854" customWidth="1" width="11.5703125"/>
    <col min="13855" max="13855" customWidth="1" width="11.5703125"/>
    <col min="13856" max="13856" customWidth="1" width="11.5703125"/>
    <col min="13857" max="13857" customWidth="1" width="11.5703125"/>
    <col min="13858" max="13858" customWidth="1" width="11.5703125"/>
    <col min="13859" max="13859" customWidth="1" width="11.5703125"/>
    <col min="13860" max="13860" customWidth="1" width="11.5703125"/>
    <col min="13861" max="13861" customWidth="1" width="11.5703125"/>
    <col min="13862" max="13862" customWidth="1" width="11.5703125"/>
    <col min="13863" max="13863" customWidth="1" width="11.5703125"/>
    <col min="13864" max="13864" customWidth="1" width="11.5703125"/>
    <col min="13865" max="13865" customWidth="1" width="11.5703125"/>
    <col min="13866" max="13866" customWidth="1" width="11.5703125"/>
    <col min="13867" max="13867" customWidth="1" width="11.5703125"/>
    <col min="13868" max="13868" customWidth="1" width="11.5703125"/>
    <col min="13869" max="13869" customWidth="1" width="11.5703125"/>
    <col min="13870" max="13870" customWidth="1" width="11.5703125"/>
    <col min="13871" max="13871" customWidth="1" width="11.5703125"/>
    <col min="13872" max="13872" customWidth="1" width="11.5703125"/>
    <col min="13873" max="13873" customWidth="1" width="11.5703125"/>
    <col min="13874" max="13874" customWidth="1" width="11.5703125"/>
    <col min="13875" max="13875" customWidth="1" width="11.5703125"/>
    <col min="13876" max="13876" customWidth="1" width="11.5703125"/>
    <col min="13877" max="13877" customWidth="1" width="11.5703125"/>
    <col min="13878" max="13878" customWidth="1" width="11.5703125"/>
    <col min="13879" max="13879" customWidth="1" width="11.5703125"/>
    <col min="13880" max="13880" customWidth="1" width="11.5703125"/>
    <col min="13881" max="13881" customWidth="1" width="11.5703125"/>
    <col min="13882" max="13882" customWidth="1" width="11.5703125"/>
    <col min="13883" max="13883" customWidth="1" width="11.5703125"/>
    <col min="13884" max="13884" customWidth="1" width="11.5703125"/>
    <col min="13885" max="13885" customWidth="1" width="11.5703125"/>
    <col min="13886" max="13886" customWidth="1" width="11.5703125"/>
    <col min="13887" max="13887" customWidth="1" width="11.5703125"/>
    <col min="13888" max="13888" customWidth="1" width="11.5703125"/>
    <col min="13889" max="13889" customWidth="1" width="11.5703125"/>
    <col min="13890" max="13890" customWidth="1" width="11.5703125"/>
    <col min="13891" max="13891" customWidth="1" width="11.5703125"/>
    <col min="13892" max="13892" customWidth="1" width="11.5703125"/>
    <col min="13893" max="13893" customWidth="1" width="11.5703125"/>
    <col min="13894" max="13894" customWidth="1" width="11.5703125"/>
    <col min="13895" max="13895" customWidth="1" width="11.5703125"/>
    <col min="13896" max="13896" customWidth="1" width="11.5703125"/>
    <col min="13897" max="13897" customWidth="1" width="11.5703125"/>
    <col min="13898" max="13898" customWidth="1" width="11.5703125"/>
    <col min="13899" max="13899" customWidth="1" width="11.5703125"/>
    <col min="13900" max="13900" customWidth="1" width="11.5703125"/>
    <col min="13901" max="13901" customWidth="1" width="11.5703125"/>
    <col min="13902" max="13902" customWidth="1" width="11.5703125"/>
    <col min="13903" max="13903" customWidth="1" width="11.5703125"/>
    <col min="13904" max="13904" customWidth="1" width="11.5703125"/>
    <col min="13905" max="13905" customWidth="1" width="11.5703125"/>
    <col min="13906" max="13906" customWidth="1" width="11.5703125"/>
    <col min="13907" max="13907" customWidth="1" width="11.5703125"/>
    <col min="13908" max="13908" customWidth="1" width="11.5703125"/>
    <col min="13909" max="13909" customWidth="1" width="11.5703125"/>
    <col min="13910" max="13910" customWidth="1" width="11.5703125"/>
    <col min="13911" max="13911" customWidth="1" width="11.5703125"/>
    <col min="13912" max="13912" customWidth="1" width="11.5703125"/>
    <col min="13913" max="13913" customWidth="1" width="11.5703125"/>
    <col min="13914" max="13914" customWidth="1" width="11.5703125"/>
    <col min="13915" max="13915" customWidth="1" width="11.5703125"/>
    <col min="13916" max="13916" customWidth="1" width="11.5703125"/>
    <col min="13917" max="13917" customWidth="1" width="11.5703125"/>
    <col min="13918" max="13918" customWidth="1" width="11.5703125"/>
    <col min="13919" max="13919" customWidth="1" width="11.5703125"/>
    <col min="13920" max="13920" customWidth="1" width="11.5703125"/>
    <col min="13921" max="13921" customWidth="1" width="11.5703125"/>
    <col min="13922" max="13922" customWidth="1" width="11.5703125"/>
    <col min="13923" max="13923" customWidth="1" width="11.5703125"/>
    <col min="13924" max="13924" customWidth="1" width="11.5703125"/>
    <col min="13925" max="13925" customWidth="1" width="11.5703125"/>
    <col min="13926" max="13926" customWidth="1" width="11.5703125"/>
    <col min="13927" max="13927" customWidth="1" width="11.5703125"/>
    <col min="13928" max="13928" customWidth="1" width="11.5703125"/>
    <col min="13929" max="13929" customWidth="1" width="11.5703125"/>
    <col min="13930" max="13930" customWidth="1" width="11.5703125"/>
    <col min="13931" max="13931" customWidth="1" width="11.5703125"/>
    <col min="13932" max="13932" customWidth="1" width="11.5703125"/>
    <col min="13933" max="13933" customWidth="1" width="11.5703125"/>
    <col min="13934" max="13934" customWidth="1" width="11.5703125"/>
    <col min="13935" max="13935" customWidth="1" width="11.5703125"/>
    <col min="13936" max="13936" customWidth="1" width="11.5703125"/>
    <col min="13937" max="13937" customWidth="1" width="11.5703125"/>
    <col min="13938" max="13938" customWidth="1" width="11.5703125"/>
    <col min="13939" max="13939" customWidth="1" width="11.5703125"/>
    <col min="13940" max="13940" customWidth="1" width="11.5703125"/>
    <col min="13941" max="13941" customWidth="1" width="11.5703125"/>
    <col min="13942" max="13942" customWidth="1" width="11.5703125"/>
    <col min="13943" max="13943" customWidth="1" width="11.5703125"/>
    <col min="13944" max="13944" customWidth="1" width="11.5703125"/>
    <col min="13945" max="13945" customWidth="1" width="11.5703125"/>
    <col min="13946" max="13946" customWidth="1" width="11.5703125"/>
    <col min="13947" max="13947" customWidth="1" width="11.5703125"/>
    <col min="13948" max="13948" customWidth="1" width="11.5703125"/>
    <col min="13949" max="13949" customWidth="1" width="11.5703125"/>
    <col min="13950" max="13950" customWidth="1" width="11.5703125"/>
    <col min="13951" max="13951" customWidth="1" width="11.5703125"/>
    <col min="13952" max="13952" customWidth="1" width="11.5703125"/>
    <col min="13953" max="13953" customWidth="1" width="11.5703125"/>
    <col min="13954" max="13954" customWidth="1" width="11.5703125"/>
    <col min="13955" max="13955" customWidth="1" width="11.5703125"/>
    <col min="13956" max="13956" customWidth="1" width="11.5703125"/>
    <col min="13957" max="13957" customWidth="1" width="11.5703125"/>
    <col min="13958" max="13958" customWidth="1" width="11.5703125"/>
    <col min="13959" max="13959" customWidth="1" width="11.5703125"/>
    <col min="13960" max="13960" customWidth="1" width="11.5703125"/>
    <col min="13961" max="13961" customWidth="1" width="11.5703125"/>
    <col min="13962" max="13962" customWidth="1" width="11.5703125"/>
    <col min="13963" max="13963" customWidth="1" width="11.5703125"/>
    <col min="13964" max="13964" customWidth="1" width="11.5703125"/>
    <col min="13965" max="13965" customWidth="1" width="11.5703125"/>
    <col min="13966" max="13966" customWidth="1" width="11.5703125"/>
    <col min="13967" max="13967" customWidth="1" width="11.5703125"/>
    <col min="13968" max="13968" customWidth="1" width="11.5703125"/>
    <col min="13969" max="13969" customWidth="1" width="11.5703125"/>
    <col min="13970" max="13970" customWidth="1" width="11.5703125"/>
    <col min="13971" max="13971" customWidth="1" width="11.5703125"/>
    <col min="13972" max="13972" customWidth="1" width="11.5703125"/>
    <col min="13973" max="13973" customWidth="1" width="11.5703125"/>
    <col min="13974" max="13974" customWidth="1" width="11.5703125"/>
    <col min="13975" max="13975" customWidth="1" width="11.5703125"/>
    <col min="13976" max="13976" customWidth="1" width="11.5703125"/>
    <col min="13977" max="13977" customWidth="1" width="11.5703125"/>
    <col min="13978" max="13978" customWidth="1" width="11.5703125"/>
    <col min="13979" max="13979" customWidth="1" width="11.5703125"/>
    <col min="13980" max="13980" customWidth="1" width="11.5703125"/>
    <col min="13981" max="13981" customWidth="1" width="11.5703125"/>
    <col min="13982" max="13982" customWidth="1" width="11.5703125"/>
    <col min="13983" max="13983" customWidth="1" width="11.5703125"/>
    <col min="13984" max="13984" customWidth="1" width="11.5703125"/>
    <col min="13985" max="13985" customWidth="1" width="11.5703125"/>
    <col min="13986" max="13986" customWidth="1" width="11.5703125"/>
    <col min="13987" max="13987" customWidth="1" width="11.5703125"/>
    <col min="13988" max="13988" customWidth="1" width="11.5703125"/>
    <col min="13989" max="13989" customWidth="1" width="11.5703125"/>
    <col min="13990" max="13990" customWidth="1" width="11.5703125"/>
    <col min="13991" max="13991" customWidth="1" width="11.5703125"/>
    <col min="13992" max="13992" customWidth="1" width="11.5703125"/>
    <col min="13993" max="13993" customWidth="1" width="11.5703125"/>
    <col min="13994" max="13994" customWidth="1" width="11.5703125"/>
    <col min="13995" max="13995" customWidth="1" width="11.5703125"/>
    <col min="13996" max="13996" customWidth="1" width="11.5703125"/>
    <col min="13997" max="13997" customWidth="1" width="11.5703125"/>
    <col min="13998" max="13998" customWidth="1" width="11.5703125"/>
    <col min="13999" max="13999" customWidth="1" width="11.5703125"/>
    <col min="14000" max="14000" customWidth="1" width="11.5703125"/>
    <col min="14001" max="14001" customWidth="1" width="11.5703125"/>
    <col min="14002" max="14002" customWidth="1" width="11.5703125"/>
    <col min="14003" max="14003" customWidth="1" width="11.5703125"/>
    <col min="14004" max="14004" customWidth="1" width="11.5703125"/>
    <col min="14005" max="14005" customWidth="1" width="11.5703125"/>
    <col min="14006" max="14006" customWidth="1" width="11.5703125"/>
    <col min="14007" max="14007" customWidth="1" width="11.5703125"/>
    <col min="14008" max="14008" customWidth="1" width="11.5703125"/>
    <col min="14009" max="14009" customWidth="1" width="11.5703125"/>
    <col min="14010" max="14010" customWidth="1" width="11.5703125"/>
    <col min="14011" max="14011" customWidth="1" width="11.5703125"/>
    <col min="14012" max="14012" customWidth="1" width="11.5703125"/>
    <col min="14013" max="14013" customWidth="1" width="11.5703125"/>
    <col min="14014" max="14014" customWidth="1" width="11.5703125"/>
    <col min="14015" max="14015" customWidth="1" width="11.5703125"/>
    <col min="14016" max="14016" customWidth="1" width="11.5703125"/>
    <col min="14017" max="14017" customWidth="1" width="11.5703125"/>
    <col min="14018" max="14018" customWidth="1" width="11.5703125"/>
    <col min="14019" max="14019" customWidth="1" width="11.5703125"/>
    <col min="14020" max="14020" customWidth="1" width="11.5703125"/>
    <col min="14021" max="14021" customWidth="1" width="11.5703125"/>
    <col min="14022" max="14022" customWidth="1" width="11.5703125"/>
    <col min="14023" max="14023" customWidth="1" width="11.5703125"/>
    <col min="14024" max="14024" customWidth="1" width="11.5703125"/>
    <col min="14025" max="14025" customWidth="1" width="11.5703125"/>
    <col min="14026" max="14026" customWidth="1" width="11.5703125"/>
    <col min="14027" max="14027" customWidth="1" width="11.5703125"/>
    <col min="14028" max="14028" customWidth="1" width="11.5703125"/>
    <col min="14029" max="14029" customWidth="1" width="11.5703125"/>
    <col min="14030" max="14030" customWidth="1" width="11.5703125"/>
    <col min="14031" max="14031" customWidth="1" width="11.5703125"/>
    <col min="14032" max="14032" customWidth="1" width="11.5703125"/>
    <col min="14033" max="14033" customWidth="1" width="11.5703125"/>
    <col min="14034" max="14034" customWidth="1" width="11.5703125"/>
    <col min="14035" max="14035" customWidth="1" width="11.5703125"/>
    <col min="14036" max="14036" customWidth="1" width="11.5703125"/>
    <col min="14037" max="14037" customWidth="1" width="11.5703125"/>
    <col min="14038" max="14038" customWidth="1" width="11.5703125"/>
    <col min="14039" max="14039" customWidth="1" width="11.5703125"/>
    <col min="14040" max="14040" customWidth="1" width="11.5703125"/>
    <col min="14041" max="14041" customWidth="1" width="11.5703125"/>
    <col min="14042" max="14042" customWidth="1" width="11.5703125"/>
    <col min="14043" max="14043" customWidth="1" width="11.5703125"/>
    <col min="14044" max="14044" customWidth="1" width="11.5703125"/>
    <col min="14045" max="14045" customWidth="1" width="11.5703125"/>
    <col min="14046" max="14046" customWidth="1" width="11.5703125"/>
    <col min="14047" max="14047" customWidth="1" width="11.5703125"/>
    <col min="14048" max="14048" customWidth="1" width="11.5703125"/>
    <col min="14049" max="14049" customWidth="1" width="11.5703125"/>
    <col min="14050" max="14050" customWidth="1" width="11.5703125"/>
    <col min="14051" max="14051" customWidth="1" width="11.5703125"/>
    <col min="14052" max="14052" customWidth="1" width="11.5703125"/>
    <col min="14053" max="14053" customWidth="1" width="11.5703125"/>
    <col min="14054" max="14054" customWidth="1" width="11.5703125"/>
    <col min="14055" max="14055" customWidth="1" width="11.5703125"/>
    <col min="14056" max="14056" customWidth="1" width="11.5703125"/>
    <col min="14057" max="14057" customWidth="1" width="11.5703125"/>
    <col min="14058" max="14058" customWidth="1" width="11.5703125"/>
    <col min="14059" max="14059" customWidth="1" width="11.5703125"/>
    <col min="14060" max="14060" customWidth="1" width="11.5703125"/>
    <col min="14061" max="14061" customWidth="1" width="11.5703125"/>
    <col min="14062" max="14062" customWidth="1" width="11.5703125"/>
    <col min="14063" max="14063" customWidth="1" width="11.5703125"/>
    <col min="14064" max="14064" customWidth="1" width="11.5703125"/>
    <col min="14065" max="14065" customWidth="1" width="11.5703125"/>
    <col min="14066" max="14066" customWidth="1" width="11.5703125"/>
    <col min="14067" max="14067" customWidth="1" width="11.5703125"/>
    <col min="14068" max="14068" customWidth="1" width="11.5703125"/>
    <col min="14069" max="14069" customWidth="1" width="11.5703125"/>
    <col min="14070" max="14070" customWidth="1" width="11.5703125"/>
    <col min="14071" max="14071" customWidth="1" width="11.5703125"/>
    <col min="14072" max="14072" customWidth="1" width="11.5703125"/>
    <col min="14073" max="14073" customWidth="1" width="11.5703125"/>
    <col min="14074" max="14074" customWidth="1" width="11.5703125"/>
    <col min="14075" max="14075" customWidth="1" width="11.5703125"/>
    <col min="14076" max="14076" customWidth="1" width="11.5703125"/>
    <col min="14077" max="14077" customWidth="1" width="11.5703125"/>
    <col min="14078" max="14078" customWidth="1" width="11.5703125"/>
    <col min="14079" max="14079" customWidth="1" width="11.5703125"/>
    <col min="14080" max="14080" customWidth="1" width="11.5703125"/>
    <col min="14081" max="14081" customWidth="1" width="11.5703125"/>
    <col min="14082" max="14082" customWidth="1" width="11.5703125"/>
    <col min="14083" max="14083" customWidth="1" width="11.5703125"/>
    <col min="14084" max="14084" customWidth="1" width="11.5703125"/>
    <col min="14085" max="14085" customWidth="1" width="11.5703125"/>
    <col min="14086" max="14086" customWidth="1" width="11.5703125"/>
    <col min="14087" max="14087" customWidth="1" width="11.5703125"/>
    <col min="14088" max="14088" customWidth="1" width="11.5703125"/>
    <col min="14089" max="14089" customWidth="1" width="11.5703125"/>
    <col min="14090" max="14090" customWidth="1" width="11.5703125"/>
    <col min="14091" max="14091" customWidth="1" width="11.5703125"/>
    <col min="14092" max="14092" customWidth="1" width="11.5703125"/>
    <col min="14093" max="14093" customWidth="1" width="11.5703125"/>
    <col min="14094" max="14094" customWidth="1" width="11.5703125"/>
    <col min="14095" max="14095" customWidth="1" width="11.5703125"/>
    <col min="14096" max="14096" customWidth="1" width="11.5703125"/>
    <col min="14097" max="14097" customWidth="1" width="11.5703125"/>
    <col min="14098" max="14098" customWidth="1" width="11.5703125"/>
    <col min="14099" max="14099" customWidth="1" width="11.5703125"/>
    <col min="14100" max="14100" customWidth="1" width="11.5703125"/>
    <col min="14101" max="14101" customWidth="1" width="11.5703125"/>
    <col min="14102" max="14102" customWidth="1" width="11.5703125"/>
    <col min="14103" max="14103" customWidth="1" width="11.5703125"/>
    <col min="14104" max="14104" customWidth="1" width="11.5703125"/>
    <col min="14105" max="14105" customWidth="1" width="11.5703125"/>
    <col min="14106" max="14106" customWidth="1" width="11.5703125"/>
    <col min="14107" max="14107" customWidth="1" width="11.5703125"/>
    <col min="14108" max="14108" customWidth="1" width="11.5703125"/>
    <col min="14109" max="14109" customWidth="1" width="11.5703125"/>
    <col min="14110" max="14110" customWidth="1" width="11.5703125"/>
    <col min="14111" max="14111" customWidth="1" width="11.5703125"/>
    <col min="14112" max="14112" customWidth="1" width="11.5703125"/>
    <col min="14113" max="14113" customWidth="1" width="11.5703125"/>
    <col min="14114" max="14114" customWidth="1" width="11.5703125"/>
    <col min="14115" max="14115" customWidth="1" width="11.5703125"/>
    <col min="14116" max="14116" customWidth="1" width="11.5703125"/>
    <col min="14117" max="14117" customWidth="1" width="11.5703125"/>
    <col min="14118" max="14118" customWidth="1" width="11.5703125"/>
    <col min="14119" max="14119" customWidth="1" width="11.5703125"/>
    <col min="14120" max="14120" customWidth="1" width="11.5703125"/>
    <col min="14121" max="14121" customWidth="1" width="11.5703125"/>
    <col min="14122" max="14122" customWidth="1" width="11.5703125"/>
    <col min="14123" max="14123" customWidth="1" width="11.5703125"/>
    <col min="14124" max="14124" customWidth="1" width="11.5703125"/>
    <col min="14125" max="14125" customWidth="1" width="11.5703125"/>
    <col min="14126" max="14126" customWidth="1" width="11.5703125"/>
    <col min="14127" max="14127" customWidth="1" width="11.5703125"/>
    <col min="14128" max="14128" customWidth="1" width="11.5703125"/>
    <col min="14129" max="14129" customWidth="1" width="11.5703125"/>
    <col min="14130" max="14130" customWidth="1" width="11.5703125"/>
    <col min="14131" max="14131" customWidth="1" width="11.5703125"/>
    <col min="14132" max="14132" customWidth="1" width="11.5703125"/>
    <col min="14133" max="14133" customWidth="1" width="11.5703125"/>
    <col min="14134" max="14134" customWidth="1" width="11.5703125"/>
    <col min="14135" max="14135" customWidth="1" width="11.5703125"/>
    <col min="14136" max="14136" customWidth="1" width="11.5703125"/>
    <col min="14137" max="14137" customWidth="1" width="11.5703125"/>
    <col min="14138" max="14138" customWidth="1" width="11.5703125"/>
    <col min="14139" max="14139" customWidth="1" width="11.5703125"/>
    <col min="14140" max="14140" customWidth="1" width="11.5703125"/>
    <col min="14141" max="14141" customWidth="1" width="11.5703125"/>
    <col min="14142" max="14142" customWidth="1" width="11.5703125"/>
    <col min="14143" max="14143" customWidth="1" width="11.5703125"/>
    <col min="14144" max="14144" customWidth="1" width="11.5703125"/>
    <col min="14145" max="14145" customWidth="1" width="11.5703125"/>
    <col min="14146" max="14146" customWidth="1" width="11.5703125"/>
    <col min="14147" max="14147" customWidth="1" width="11.5703125"/>
    <col min="14148" max="14148" customWidth="1" width="11.5703125"/>
    <col min="14149" max="14149" customWidth="1" width="11.5703125"/>
    <col min="14150" max="14150" customWidth="1" width="11.5703125"/>
    <col min="14151" max="14151" customWidth="1" width="11.5703125"/>
    <col min="14152" max="14152" customWidth="1" width="11.5703125"/>
    <col min="14153" max="14153" customWidth="1" width="11.5703125"/>
    <col min="14154" max="14154" customWidth="1" width="11.5703125"/>
    <col min="14155" max="14155" customWidth="1" width="11.5703125"/>
    <col min="14156" max="14156" customWidth="1" width="11.5703125"/>
    <col min="14157" max="14157" customWidth="1" width="11.5703125"/>
    <col min="14158" max="14158" customWidth="1" width="11.5703125"/>
    <col min="14159" max="14159" customWidth="1" width="11.5703125"/>
    <col min="14160" max="14160" customWidth="1" width="11.5703125"/>
    <col min="14161" max="14161" customWidth="1" width="11.5703125"/>
    <col min="14162" max="14162" customWidth="1" width="11.5703125"/>
    <col min="14163" max="14163" customWidth="1" width="11.5703125"/>
    <col min="14164" max="14164" customWidth="1" width="11.5703125"/>
    <col min="14165" max="14165" customWidth="1" width="11.5703125"/>
    <col min="14166" max="14166" customWidth="1" width="11.5703125"/>
    <col min="14167" max="14167" customWidth="1" width="11.5703125"/>
    <col min="14168" max="14168" customWidth="1" width="11.5703125"/>
    <col min="14169" max="14169" customWidth="1" width="11.5703125"/>
    <col min="14170" max="14170" customWidth="1" width="11.5703125"/>
    <col min="14171" max="14171" customWidth="1" width="11.5703125"/>
    <col min="14172" max="14172" customWidth="1" width="11.5703125"/>
    <col min="14173" max="14173" customWidth="1" width="11.5703125"/>
    <col min="14174" max="14174" customWidth="1" width="11.5703125"/>
    <col min="14175" max="14175" customWidth="1" width="11.5703125"/>
    <col min="14176" max="14176" customWidth="1" width="11.5703125"/>
    <col min="14177" max="14177" customWidth="1" width="11.5703125"/>
    <col min="14178" max="14178" customWidth="1" width="11.5703125"/>
    <col min="14179" max="14179" customWidth="1" width="11.5703125"/>
    <col min="14180" max="14180" customWidth="1" width="11.5703125"/>
    <col min="14181" max="14181" customWidth="1" width="11.5703125"/>
    <col min="14182" max="14182" customWidth="1" width="11.5703125"/>
    <col min="14183" max="14183" customWidth="1" width="11.5703125"/>
    <col min="14184" max="14184" customWidth="1" width="11.5703125"/>
    <col min="14185" max="14185" customWidth="1" width="11.5703125"/>
    <col min="14186" max="14186" customWidth="1" width="11.5703125"/>
    <col min="14187" max="14187" customWidth="1" width="11.5703125"/>
    <col min="14188" max="14188" customWidth="1" width="11.5703125"/>
    <col min="14189" max="14189" customWidth="1" width="11.5703125"/>
    <col min="14190" max="14190" customWidth="1" width="11.5703125"/>
    <col min="14191" max="14191" customWidth="1" width="11.5703125"/>
    <col min="14192" max="14192" customWidth="1" width="11.5703125"/>
    <col min="14193" max="14193" customWidth="1" width="11.5703125"/>
    <col min="14194" max="14194" customWidth="1" width="11.5703125"/>
    <col min="14195" max="14195" customWidth="1" width="11.5703125"/>
    <col min="14196" max="14196" customWidth="1" width="11.5703125"/>
    <col min="14197" max="14197" customWidth="1" width="11.5703125"/>
    <col min="14198" max="14198" customWidth="1" width="11.5703125"/>
    <col min="14199" max="14199" customWidth="1" width="11.5703125"/>
    <col min="14200" max="14200" customWidth="1" width="11.5703125"/>
    <col min="14201" max="14201" customWidth="1" width="11.5703125"/>
    <col min="14202" max="14202" customWidth="1" width="11.5703125"/>
    <col min="14203" max="14203" customWidth="1" width="11.5703125"/>
    <col min="14204" max="14204" customWidth="1" width="11.5703125"/>
    <col min="14205" max="14205" customWidth="1" width="11.5703125"/>
    <col min="14206" max="14206" customWidth="1" width="11.5703125"/>
    <col min="14207" max="14207" customWidth="1" width="11.5703125"/>
    <col min="14208" max="14208" customWidth="1" width="11.5703125"/>
    <col min="14209" max="14209" customWidth="1" width="11.5703125"/>
    <col min="14210" max="14210" customWidth="1" width="11.5703125"/>
    <col min="14211" max="14211" customWidth="1" width="11.5703125"/>
    <col min="14212" max="14212" customWidth="1" width="11.5703125"/>
    <col min="14213" max="14213" customWidth="1" width="11.5703125"/>
    <col min="14214" max="14214" customWidth="1" width="11.5703125"/>
    <col min="14215" max="14215" customWidth="1" width="11.5703125"/>
    <col min="14216" max="14216" customWidth="1" width="11.5703125"/>
    <col min="14217" max="14217" customWidth="1" width="11.5703125"/>
    <col min="14218" max="14218" customWidth="1" width="11.5703125"/>
    <col min="14219" max="14219" customWidth="1" width="11.5703125"/>
    <col min="14220" max="14220" customWidth="1" width="11.5703125"/>
    <col min="14221" max="14221" customWidth="1" width="11.5703125"/>
    <col min="14222" max="14222" customWidth="1" width="11.5703125"/>
    <col min="14223" max="14223" customWidth="1" width="11.5703125"/>
    <col min="14224" max="14224" customWidth="1" width="11.5703125"/>
    <col min="14225" max="14225" customWidth="1" width="11.5703125"/>
    <col min="14226" max="14226" customWidth="1" width="11.5703125"/>
    <col min="14227" max="14227" customWidth="1" width="11.5703125"/>
    <col min="14228" max="14228" customWidth="1" width="11.5703125"/>
    <col min="14229" max="14229" customWidth="1" width="11.5703125"/>
    <col min="14230" max="14230" customWidth="1" width="11.5703125"/>
    <col min="14231" max="14231" customWidth="1" width="11.5703125"/>
    <col min="14232" max="14232" customWidth="1" width="11.5703125"/>
    <col min="14233" max="14233" customWidth="1" width="11.5703125"/>
    <col min="14234" max="14234" customWidth="1" width="11.5703125"/>
    <col min="14235" max="14235" customWidth="1" width="11.5703125"/>
    <col min="14236" max="14236" customWidth="1" width="11.5703125"/>
    <col min="14237" max="14237" customWidth="1" width="11.5703125"/>
    <col min="14238" max="14238" customWidth="1" width="11.5703125"/>
    <col min="14239" max="14239" customWidth="1" width="11.5703125"/>
    <col min="14240" max="14240" customWidth="1" width="11.5703125"/>
    <col min="14241" max="14241" customWidth="1" width="11.5703125"/>
    <col min="14242" max="14242" customWidth="1" width="11.5703125"/>
    <col min="14243" max="14243" customWidth="1" width="11.5703125"/>
    <col min="14244" max="14244" customWidth="1" width="11.5703125"/>
    <col min="14245" max="14245" customWidth="1" width="11.5703125"/>
    <col min="14246" max="14246" customWidth="1" width="11.5703125"/>
    <col min="14247" max="14247" customWidth="1" width="11.5703125"/>
    <col min="14248" max="14248" customWidth="1" width="11.5703125"/>
    <col min="14249" max="14249" customWidth="1" width="11.5703125"/>
    <col min="14250" max="14250" customWidth="1" width="11.5703125"/>
    <col min="14251" max="14251" customWidth="1" width="11.5703125"/>
    <col min="14252" max="14252" customWidth="1" width="11.5703125"/>
    <col min="14253" max="14253" customWidth="1" width="11.5703125"/>
    <col min="14254" max="14254" customWidth="1" width="11.5703125"/>
    <col min="14255" max="14255" customWidth="1" width="11.5703125"/>
    <col min="14256" max="14256" customWidth="1" width="11.5703125"/>
    <col min="14257" max="14257" customWidth="1" width="11.5703125"/>
    <col min="14258" max="14258" customWidth="1" width="11.5703125"/>
    <col min="14259" max="14259" customWidth="1" width="11.5703125"/>
    <col min="14260" max="14260" customWidth="1" width="11.5703125"/>
    <col min="14261" max="14261" customWidth="1" width="11.5703125"/>
    <col min="14262" max="14262" customWidth="1" width="11.5703125"/>
    <col min="14263" max="14263" customWidth="1" width="11.5703125"/>
    <col min="14264" max="14264" customWidth="1" width="11.5703125"/>
    <col min="14265" max="14265" customWidth="1" width="11.5703125"/>
    <col min="14266" max="14266" customWidth="1" width="11.5703125"/>
    <col min="14267" max="14267" customWidth="1" width="11.5703125"/>
    <col min="14268" max="14268" customWidth="1" width="11.5703125"/>
    <col min="14269" max="14269" customWidth="1" width="11.5703125"/>
    <col min="14270" max="14270" customWidth="1" width="11.5703125"/>
    <col min="14271" max="14271" customWidth="1" width="11.5703125"/>
    <col min="14272" max="14272" customWidth="1" width="11.5703125"/>
    <col min="14273" max="14273" customWidth="1" width="11.5703125"/>
    <col min="14274" max="14274" customWidth="1" width="11.5703125"/>
    <col min="14275" max="14275" customWidth="1" width="11.5703125"/>
    <col min="14276" max="14276" customWidth="1" width="11.5703125"/>
    <col min="14277" max="14277" customWidth="1" width="11.5703125"/>
    <col min="14278" max="14278" customWidth="1" width="11.5703125"/>
    <col min="14279" max="14279" customWidth="1" width="11.5703125"/>
    <col min="14280" max="14280" customWidth="1" width="11.5703125"/>
    <col min="14281" max="14281" customWidth="1" width="11.5703125"/>
    <col min="14282" max="14282" customWidth="1" width="11.5703125"/>
    <col min="14283" max="14283" customWidth="1" width="11.5703125"/>
    <col min="14284" max="14284" customWidth="1" width="11.5703125"/>
    <col min="14285" max="14285" customWidth="1" width="11.5703125"/>
    <col min="14286" max="14286" customWidth="1" width="11.5703125"/>
    <col min="14287" max="14287" customWidth="1" width="11.5703125"/>
    <col min="14288" max="14288" customWidth="1" width="11.5703125"/>
    <col min="14289" max="14289" customWidth="1" width="11.5703125"/>
    <col min="14290" max="14290" customWidth="1" width="11.5703125"/>
    <col min="14291" max="14291" customWidth="1" width="11.5703125"/>
    <col min="14292" max="14292" customWidth="1" width="11.5703125"/>
    <col min="14293" max="14293" customWidth="1" width="11.5703125"/>
    <col min="14294" max="14294" customWidth="1" width="11.5703125"/>
    <col min="14295" max="14295" customWidth="1" width="11.5703125"/>
    <col min="14296" max="14296" customWidth="1" width="11.5703125"/>
    <col min="14297" max="14297" customWidth="1" width="11.5703125"/>
    <col min="14298" max="14298" customWidth="1" width="11.5703125"/>
    <col min="14299" max="14299" customWidth="1" width="11.5703125"/>
    <col min="14300" max="14300" customWidth="1" width="11.5703125"/>
    <col min="14301" max="14301" customWidth="1" width="11.5703125"/>
    <col min="14302" max="14302" customWidth="1" width="11.5703125"/>
    <col min="14303" max="14303" customWidth="1" width="11.5703125"/>
    <col min="14304" max="14304" customWidth="1" width="11.5703125"/>
    <col min="14305" max="14305" customWidth="1" width="11.5703125"/>
    <col min="14306" max="14306" customWidth="1" width="11.5703125"/>
    <col min="14307" max="14307" customWidth="1" width="11.5703125"/>
    <col min="14308" max="14308" customWidth="1" width="11.5703125"/>
    <col min="14309" max="14309" customWidth="1" width="11.5703125"/>
    <col min="14310" max="14310" customWidth="1" width="11.5703125"/>
    <col min="14311" max="14311" customWidth="1" width="11.5703125"/>
    <col min="14312" max="14312" customWidth="1" width="11.5703125"/>
    <col min="14313" max="14313" customWidth="1" width="11.5703125"/>
    <col min="14314" max="14314" customWidth="1" width="11.5703125"/>
    <col min="14315" max="14315" customWidth="1" width="11.5703125"/>
    <col min="14316" max="14316" customWidth="1" width="11.5703125"/>
    <col min="14317" max="14317" customWidth="1" width="11.5703125"/>
    <col min="14318" max="14318" customWidth="1" width="11.5703125"/>
    <col min="14319" max="14319" customWidth="1" width="11.5703125"/>
    <col min="14320" max="14320" customWidth="1" width="11.5703125"/>
    <col min="14321" max="14321" customWidth="1" width="11.5703125"/>
    <col min="14322" max="14322" customWidth="1" width="11.5703125"/>
    <col min="14323" max="14323" customWidth="1" width="11.5703125"/>
    <col min="14324" max="14324" customWidth="1" width="11.5703125"/>
    <col min="14325" max="14325" customWidth="1" width="11.5703125"/>
    <col min="14326" max="14326" customWidth="1" width="11.5703125"/>
    <col min="14327" max="14327" customWidth="1" width="11.5703125"/>
    <col min="14328" max="14328" customWidth="1" width="11.5703125"/>
    <col min="14329" max="14329" customWidth="1" width="11.5703125"/>
    <col min="14330" max="14330" customWidth="1" width="11.5703125"/>
    <col min="14331" max="14331" customWidth="1" width="11.5703125"/>
    <col min="14332" max="14332" customWidth="1" width="11.5703125"/>
    <col min="14333" max="14333" customWidth="1" width="11.5703125"/>
    <col min="14334" max="14334" customWidth="1" width="11.5703125"/>
    <col min="14335" max="14335" customWidth="1" width="11.5703125"/>
    <col min="14336" max="14336" customWidth="1" width="11.5703125"/>
    <col min="14337" max="14337" customWidth="1" width="11.5703125"/>
    <col min="14338" max="14338" customWidth="1" width="11.5703125"/>
    <col min="14339" max="14339" customWidth="1" width="11.5703125"/>
    <col min="14340" max="14340" customWidth="1" width="11.5703125"/>
    <col min="14341" max="14341" customWidth="1" width="11.5703125"/>
    <col min="14342" max="14342" customWidth="1" width="11.5703125"/>
    <col min="14343" max="14343" customWidth="1" width="11.5703125"/>
    <col min="14344" max="14344" customWidth="1" width="11.5703125"/>
    <col min="14345" max="14345" customWidth="1" width="11.5703125"/>
    <col min="14346" max="14346" customWidth="1" width="11.5703125"/>
    <col min="14347" max="14347" customWidth="1" width="11.5703125"/>
    <col min="14348" max="14348" customWidth="1" width="11.5703125"/>
    <col min="14349" max="14349" customWidth="1" width="11.5703125"/>
    <col min="14350" max="14350" customWidth="1" width="11.5703125"/>
    <col min="14351" max="14351" customWidth="1" width="11.5703125"/>
    <col min="14352" max="14352" customWidth="1" width="11.5703125"/>
    <col min="14353" max="14353" customWidth="1" width="11.5703125"/>
    <col min="14354" max="14354" customWidth="1" width="11.5703125"/>
    <col min="14355" max="14355" customWidth="1" width="11.5703125"/>
    <col min="14356" max="14356" customWidth="1" width="11.5703125"/>
    <col min="14357" max="14357" customWidth="1" width="11.5703125"/>
    <col min="14358" max="14358" customWidth="1" width="11.5703125"/>
    <col min="14359" max="14359" customWidth="1" width="11.5703125"/>
    <col min="14360" max="14360" customWidth="1" width="11.5703125"/>
    <col min="14361" max="14361" customWidth="1" width="11.5703125"/>
    <col min="14362" max="14362" customWidth="1" width="11.5703125"/>
    <col min="14363" max="14363" customWidth="1" width="11.5703125"/>
    <col min="14364" max="14364" customWidth="1" width="11.5703125"/>
    <col min="14365" max="14365" customWidth="1" width="11.5703125"/>
    <col min="14366" max="14366" customWidth="1" width="11.5703125"/>
    <col min="14367" max="14367" customWidth="1" width="11.5703125"/>
    <col min="14368" max="14368" customWidth="1" width="11.5703125"/>
    <col min="14369" max="14369" customWidth="1" width="11.5703125"/>
    <col min="14370" max="14370" customWidth="1" width="11.5703125"/>
    <col min="14371" max="14371" customWidth="1" width="11.5703125"/>
    <col min="14372" max="14372" customWidth="1" width="11.5703125"/>
    <col min="14373" max="14373" customWidth="1" width="11.5703125"/>
    <col min="14374" max="14374" customWidth="1" width="11.5703125"/>
    <col min="14375" max="14375" customWidth="1" width="11.5703125"/>
    <col min="14376" max="14376" customWidth="1" width="11.5703125"/>
    <col min="14377" max="14377" customWidth="1" width="11.5703125"/>
    <col min="14378" max="14378" customWidth="1" width="11.5703125"/>
    <col min="14379" max="14379" customWidth="1" width="11.5703125"/>
    <col min="14380" max="14380" customWidth="1" width="11.5703125"/>
    <col min="14381" max="14381" customWidth="1" width="11.5703125"/>
    <col min="14382" max="14382" customWidth="1" width="11.5703125"/>
    <col min="14383" max="14383" customWidth="1" width="11.5703125"/>
    <col min="14384" max="14384" customWidth="1" width="11.5703125"/>
    <col min="14385" max="14385" customWidth="1" width="11.5703125"/>
    <col min="14386" max="14386" customWidth="1" width="11.5703125"/>
    <col min="14387" max="14387" customWidth="1" width="11.5703125"/>
    <col min="14388" max="14388" customWidth="1" width="11.5703125"/>
    <col min="14389" max="14389" customWidth="1" width="11.5703125"/>
    <col min="14390" max="14390" customWidth="1" width="11.5703125"/>
    <col min="14391" max="14391" customWidth="1" width="11.5703125"/>
    <col min="14392" max="14392" customWidth="1" width="11.5703125"/>
    <col min="14393" max="14393" customWidth="1" width="11.5703125"/>
    <col min="14394" max="14394" customWidth="1" width="11.5703125"/>
    <col min="14395" max="14395" customWidth="1" width="11.5703125"/>
    <col min="14396" max="14396" customWidth="1" width="11.5703125"/>
    <col min="14397" max="14397" customWidth="1" width="11.5703125"/>
    <col min="14398" max="14398" customWidth="1" width="11.5703125"/>
    <col min="14399" max="14399" customWidth="1" width="11.5703125"/>
    <col min="14400" max="14400" customWidth="1" width="11.5703125"/>
    <col min="14401" max="14401" customWidth="1" width="11.5703125"/>
    <col min="14402" max="14402" customWidth="1" width="11.5703125"/>
    <col min="14403" max="14403" customWidth="1" width="11.5703125"/>
    <col min="14404" max="14404" customWidth="1" width="11.5703125"/>
    <col min="14405" max="14405" customWidth="1" width="11.5703125"/>
    <col min="14406" max="14406" customWidth="1" width="11.5703125"/>
    <col min="14407" max="14407" customWidth="1" width="11.5703125"/>
    <col min="14408" max="14408" customWidth="1" width="11.5703125"/>
    <col min="14409" max="14409" customWidth="1" width="11.5703125"/>
    <col min="14410" max="14410" customWidth="1" width="11.5703125"/>
    <col min="14411" max="14411" customWidth="1" width="11.5703125"/>
    <col min="14412" max="14412" customWidth="1" width="11.5703125"/>
    <col min="14413" max="14413" customWidth="1" width="11.5703125"/>
    <col min="14414" max="14414" customWidth="1" width="11.5703125"/>
    <col min="14415" max="14415" customWidth="1" width="11.5703125"/>
    <col min="14416" max="14416" customWidth="1" width="11.5703125"/>
    <col min="14417" max="14417" customWidth="1" width="11.5703125"/>
    <col min="14418" max="14418" customWidth="1" width="11.5703125"/>
    <col min="14419" max="14419" customWidth="1" width="11.5703125"/>
    <col min="14420" max="14420" customWidth="1" width="11.5703125"/>
    <col min="14421" max="14421" customWidth="1" width="11.5703125"/>
    <col min="14422" max="14422" customWidth="1" width="11.5703125"/>
    <col min="14423" max="14423" customWidth="1" width="11.5703125"/>
    <col min="14424" max="14424" customWidth="1" width="11.5703125"/>
    <col min="14425" max="14425" customWidth="1" width="11.5703125"/>
    <col min="14426" max="14426" customWidth="1" width="11.5703125"/>
    <col min="14427" max="14427" customWidth="1" width="11.5703125"/>
    <col min="14428" max="14428" customWidth="1" width="11.5703125"/>
    <col min="14429" max="14429" customWidth="1" width="11.5703125"/>
    <col min="14430" max="14430" customWidth="1" width="11.5703125"/>
    <col min="14431" max="14431" customWidth="1" width="11.5703125"/>
    <col min="14432" max="14432" customWidth="1" width="11.5703125"/>
    <col min="14433" max="14433" customWidth="1" width="11.5703125"/>
    <col min="14434" max="14434" customWidth="1" width="11.5703125"/>
    <col min="14435" max="14435" customWidth="1" width="11.5703125"/>
    <col min="14436" max="14436" customWidth="1" width="11.5703125"/>
    <col min="14437" max="14437" customWidth="1" width="11.5703125"/>
    <col min="14438" max="14438" customWidth="1" width="11.5703125"/>
    <col min="14439" max="14439" customWidth="1" width="11.5703125"/>
    <col min="14440" max="14440" customWidth="1" width="11.5703125"/>
    <col min="14441" max="14441" customWidth="1" width="11.5703125"/>
    <col min="14442" max="14442" customWidth="1" width="11.5703125"/>
    <col min="14443" max="14443" customWidth="1" width="11.5703125"/>
    <col min="14444" max="14444" customWidth="1" width="11.5703125"/>
    <col min="14445" max="14445" customWidth="1" width="11.5703125"/>
    <col min="14446" max="14446" customWidth="1" width="11.5703125"/>
    <col min="14447" max="14447" customWidth="1" width="11.5703125"/>
    <col min="14448" max="14448" customWidth="1" width="11.5703125"/>
    <col min="14449" max="14449" customWidth="1" width="11.5703125"/>
    <col min="14450" max="14450" customWidth="1" width="11.5703125"/>
    <col min="14451" max="14451" customWidth="1" width="11.5703125"/>
    <col min="14452" max="14452" customWidth="1" width="11.5703125"/>
    <col min="14453" max="14453" customWidth="1" width="11.5703125"/>
    <col min="14454" max="14454" customWidth="1" width="11.5703125"/>
    <col min="14455" max="14455" customWidth="1" width="11.5703125"/>
    <col min="14456" max="14456" customWidth="1" width="11.5703125"/>
    <col min="14457" max="14457" customWidth="1" width="11.5703125"/>
    <col min="14458" max="14458" customWidth="1" width="11.5703125"/>
    <col min="14459" max="14459" customWidth="1" width="11.5703125"/>
    <col min="14460" max="14460" customWidth="1" width="11.5703125"/>
    <col min="14461" max="14461" customWidth="1" width="11.5703125"/>
    <col min="14462" max="14462" customWidth="1" width="11.5703125"/>
    <col min="14463" max="14463" customWidth="1" width="11.5703125"/>
    <col min="14464" max="14464" customWidth="1" width="11.5703125"/>
    <col min="14465" max="14465" customWidth="1" width="11.5703125"/>
    <col min="14466" max="14466" customWidth="1" width="11.5703125"/>
    <col min="14467" max="14467" customWidth="1" width="11.5703125"/>
    <col min="14468" max="14468" customWidth="1" width="11.5703125"/>
    <col min="14469" max="14469" customWidth="1" width="11.5703125"/>
    <col min="14470" max="14470" customWidth="1" width="11.5703125"/>
    <col min="14471" max="14471" customWidth="1" width="11.5703125"/>
    <col min="14472" max="14472" customWidth="1" width="11.5703125"/>
    <col min="14473" max="14473" customWidth="1" width="11.5703125"/>
    <col min="14474" max="14474" customWidth="1" width="11.5703125"/>
    <col min="14475" max="14475" customWidth="1" width="11.5703125"/>
    <col min="14476" max="14476" customWidth="1" width="11.5703125"/>
    <col min="14477" max="14477" customWidth="1" width="11.5703125"/>
    <col min="14478" max="14478" customWidth="1" width="11.5703125"/>
    <col min="14479" max="14479" customWidth="1" width="11.5703125"/>
    <col min="14480" max="14480" customWidth="1" width="11.5703125"/>
    <col min="14481" max="14481" customWidth="1" width="11.5703125"/>
    <col min="14482" max="14482" customWidth="1" width="11.5703125"/>
    <col min="14483" max="14483" customWidth="1" width="11.5703125"/>
    <col min="14484" max="14484" customWidth="1" width="11.5703125"/>
    <col min="14485" max="14485" customWidth="1" width="11.5703125"/>
    <col min="14486" max="14486" customWidth="1" width="11.5703125"/>
    <col min="14487" max="14487" customWidth="1" width="11.5703125"/>
    <col min="14488" max="14488" customWidth="1" width="11.5703125"/>
    <col min="14489" max="14489" customWidth="1" width="11.5703125"/>
    <col min="14490" max="14490" customWidth="1" width="11.5703125"/>
    <col min="14491" max="14491" customWidth="1" width="11.5703125"/>
    <col min="14492" max="14492" customWidth="1" width="11.5703125"/>
    <col min="14493" max="14493" customWidth="1" width="11.5703125"/>
    <col min="14494" max="14494" customWidth="1" width="11.5703125"/>
    <col min="14495" max="14495" customWidth="1" width="11.5703125"/>
    <col min="14496" max="14496" customWidth="1" width="11.5703125"/>
    <col min="14497" max="14497" customWidth="1" width="11.5703125"/>
    <col min="14498" max="14498" customWidth="1" width="11.5703125"/>
    <col min="14499" max="14499" customWidth="1" width="11.5703125"/>
    <col min="14500" max="14500" customWidth="1" width="11.5703125"/>
    <col min="14501" max="14501" customWidth="1" width="11.5703125"/>
    <col min="14502" max="14502" customWidth="1" width="11.5703125"/>
    <col min="14503" max="14503" customWidth="1" width="11.5703125"/>
    <col min="14504" max="14504" customWidth="1" width="11.5703125"/>
    <col min="14505" max="14505" customWidth="1" width="11.5703125"/>
    <col min="14506" max="14506" customWidth="1" width="11.5703125"/>
    <col min="14507" max="14507" customWidth="1" width="11.5703125"/>
    <col min="14508" max="14508" customWidth="1" width="11.5703125"/>
    <col min="14509" max="14509" customWidth="1" width="11.5703125"/>
    <col min="14510" max="14510" customWidth="1" width="11.5703125"/>
    <col min="14511" max="14511" customWidth="1" width="11.5703125"/>
    <col min="14512" max="14512" customWidth="1" width="11.5703125"/>
    <col min="14513" max="14513" customWidth="1" width="11.5703125"/>
    <col min="14514" max="14514" customWidth="1" width="11.5703125"/>
    <col min="14515" max="14515" customWidth="1" width="11.5703125"/>
    <col min="14516" max="14516" customWidth="1" width="11.5703125"/>
    <col min="14517" max="14517" customWidth="1" width="11.5703125"/>
    <col min="14518" max="14518" customWidth="1" width="11.5703125"/>
    <col min="14519" max="14519" customWidth="1" width="11.5703125"/>
    <col min="14520" max="14520" customWidth="1" width="11.5703125"/>
    <col min="14521" max="14521" customWidth="1" width="11.5703125"/>
    <col min="14522" max="14522" customWidth="1" width="11.5703125"/>
    <col min="14523" max="14523" customWidth="1" width="11.5703125"/>
    <col min="14524" max="14524" customWidth="1" width="11.5703125"/>
    <col min="14525" max="14525" customWidth="1" width="11.5703125"/>
    <col min="14526" max="14526" customWidth="1" width="11.5703125"/>
    <col min="14527" max="14527" customWidth="1" width="11.5703125"/>
    <col min="14528" max="14528" customWidth="1" width="11.5703125"/>
    <col min="14529" max="14529" customWidth="1" width="11.5703125"/>
    <col min="14530" max="14530" customWidth="1" width="11.5703125"/>
    <col min="14531" max="14531" customWidth="1" width="11.5703125"/>
    <col min="14532" max="14532" customWidth="1" width="11.5703125"/>
    <col min="14533" max="14533" customWidth="1" width="11.5703125"/>
    <col min="14534" max="14534" customWidth="1" width="11.5703125"/>
    <col min="14535" max="14535" customWidth="1" width="11.5703125"/>
    <col min="14536" max="14536" customWidth="1" width="11.5703125"/>
    <col min="14537" max="14537" customWidth="1" width="11.5703125"/>
    <col min="14538" max="14538" customWidth="1" width="11.5703125"/>
    <col min="14539" max="14539" customWidth="1" width="11.5703125"/>
    <col min="14540" max="14540" customWidth="1" width="11.5703125"/>
    <col min="14541" max="14541" customWidth="1" width="11.5703125"/>
    <col min="14542" max="14542" customWidth="1" width="11.5703125"/>
    <col min="14543" max="14543" customWidth="1" width="11.5703125"/>
    <col min="14544" max="14544" customWidth="1" width="11.5703125"/>
    <col min="14545" max="14545" customWidth="1" width="11.5703125"/>
    <col min="14546" max="14546" customWidth="1" width="11.5703125"/>
    <col min="14547" max="14547" customWidth="1" width="11.5703125"/>
    <col min="14548" max="14548" customWidth="1" width="11.5703125"/>
    <col min="14549" max="14549" customWidth="1" width="11.5703125"/>
    <col min="14550" max="14550" customWidth="1" width="11.5703125"/>
    <col min="14551" max="14551" customWidth="1" width="11.5703125"/>
    <col min="14552" max="14552" customWidth="1" width="11.5703125"/>
    <col min="14553" max="14553" customWidth="1" width="11.5703125"/>
    <col min="14554" max="14554" customWidth="1" width="11.5703125"/>
    <col min="14555" max="14555" customWidth="1" width="11.5703125"/>
    <col min="14556" max="14556" customWidth="1" width="11.5703125"/>
    <col min="14557" max="14557" customWidth="1" width="11.5703125"/>
    <col min="14558" max="14558" customWidth="1" width="11.5703125"/>
    <col min="14559" max="14559" customWidth="1" width="11.5703125"/>
    <col min="14560" max="14560" customWidth="1" width="11.5703125"/>
    <col min="14561" max="14561" customWidth="1" width="11.5703125"/>
    <col min="14562" max="14562" customWidth="1" width="11.5703125"/>
    <col min="14563" max="14563" customWidth="1" width="11.5703125"/>
    <col min="14564" max="14564" customWidth="1" width="11.5703125"/>
    <col min="14565" max="14565" customWidth="1" width="11.5703125"/>
    <col min="14566" max="14566" customWidth="1" width="11.5703125"/>
    <col min="14567" max="14567" customWidth="1" width="11.5703125"/>
    <col min="14568" max="14568" customWidth="1" width="11.5703125"/>
    <col min="14569" max="14569" customWidth="1" width="11.5703125"/>
    <col min="14570" max="14570" customWidth="1" width="11.5703125"/>
    <col min="14571" max="14571" customWidth="1" width="11.5703125"/>
    <col min="14572" max="14572" customWidth="1" width="11.5703125"/>
    <col min="14573" max="14573" customWidth="1" width="11.5703125"/>
    <col min="14574" max="14574" customWidth="1" width="11.5703125"/>
    <col min="14575" max="14575" customWidth="1" width="11.5703125"/>
    <col min="14576" max="14576" customWidth="1" width="11.5703125"/>
    <col min="14577" max="14577" customWidth="1" width="11.5703125"/>
    <col min="14578" max="14578" customWidth="1" width="11.5703125"/>
    <col min="14579" max="14579" customWidth="1" width="11.5703125"/>
    <col min="14580" max="14580" customWidth="1" width="11.5703125"/>
    <col min="14581" max="14581" customWidth="1" width="11.5703125"/>
    <col min="14582" max="14582" customWidth="1" width="11.5703125"/>
    <col min="14583" max="14583" customWidth="1" width="11.5703125"/>
    <col min="14584" max="14584" customWidth="1" width="11.5703125"/>
    <col min="14585" max="14585" customWidth="1" width="11.5703125"/>
    <col min="14586" max="14586" customWidth="1" width="11.5703125"/>
    <col min="14587" max="14587" customWidth="1" width="11.5703125"/>
    <col min="14588" max="14588" customWidth="1" width="11.5703125"/>
    <col min="14589" max="14589" customWidth="1" width="11.5703125"/>
    <col min="14590" max="14590" customWidth="1" width="11.5703125"/>
    <col min="14591" max="14591" customWidth="1" width="11.5703125"/>
    <col min="14592" max="14592" customWidth="1" width="11.5703125"/>
    <col min="14593" max="14593" customWidth="1" width="11.5703125"/>
    <col min="14594" max="14594" customWidth="1" width="11.5703125"/>
    <col min="14595" max="14595" customWidth="1" width="11.5703125"/>
    <col min="14596" max="14596" customWidth="1" width="11.5703125"/>
    <col min="14597" max="14597" customWidth="1" width="11.5703125"/>
    <col min="14598" max="14598" customWidth="1" width="11.5703125"/>
    <col min="14599" max="14599" customWidth="1" width="11.5703125"/>
    <col min="14600" max="14600" customWidth="1" width="11.5703125"/>
    <col min="14601" max="14601" customWidth="1" width="11.5703125"/>
    <col min="14602" max="14602" customWidth="1" width="11.5703125"/>
    <col min="14603" max="14603" customWidth="1" width="11.5703125"/>
    <col min="14604" max="14604" customWidth="1" width="11.5703125"/>
    <col min="14605" max="14605" customWidth="1" width="11.5703125"/>
    <col min="14606" max="14606" customWidth="1" width="11.5703125"/>
    <col min="14607" max="14607" customWidth="1" width="11.5703125"/>
    <col min="14608" max="14608" customWidth="1" width="11.5703125"/>
    <col min="14609" max="14609" customWidth="1" width="11.5703125"/>
    <col min="14610" max="14610" customWidth="1" width="11.5703125"/>
    <col min="14611" max="14611" customWidth="1" width="11.5703125"/>
    <col min="14612" max="14612" customWidth="1" width="11.5703125"/>
    <col min="14613" max="14613" customWidth="1" width="11.5703125"/>
    <col min="14614" max="14614" customWidth="1" width="11.5703125"/>
    <col min="14615" max="14615" customWidth="1" width="11.5703125"/>
    <col min="14616" max="14616" customWidth="1" width="11.5703125"/>
    <col min="14617" max="14617" customWidth="1" width="11.5703125"/>
    <col min="14618" max="14618" customWidth="1" width="11.5703125"/>
    <col min="14619" max="14619" customWidth="1" width="11.5703125"/>
    <col min="14620" max="14620" customWidth="1" width="11.5703125"/>
    <col min="14621" max="14621" customWidth="1" width="11.5703125"/>
    <col min="14622" max="14622" customWidth="1" width="11.5703125"/>
    <col min="14623" max="14623" customWidth="1" width="11.5703125"/>
    <col min="14624" max="14624" customWidth="1" width="11.5703125"/>
    <col min="14625" max="14625" customWidth="1" width="11.5703125"/>
    <col min="14626" max="14626" customWidth="1" width="11.5703125"/>
    <col min="14627" max="14627" customWidth="1" width="11.5703125"/>
    <col min="14628" max="14628" customWidth="1" width="11.5703125"/>
    <col min="14629" max="14629" customWidth="1" width="11.5703125"/>
    <col min="14630" max="14630" customWidth="1" width="11.5703125"/>
    <col min="14631" max="14631" customWidth="1" width="11.5703125"/>
    <col min="14632" max="14632" customWidth="1" width="11.5703125"/>
    <col min="14633" max="14633" customWidth="1" width="11.5703125"/>
    <col min="14634" max="14634" customWidth="1" width="11.5703125"/>
    <col min="14635" max="14635" customWidth="1" width="11.5703125"/>
    <col min="14636" max="14636" customWidth="1" width="11.5703125"/>
    <col min="14637" max="14637" customWidth="1" width="11.5703125"/>
    <col min="14638" max="14638" customWidth="1" width="11.5703125"/>
    <col min="14639" max="14639" customWidth="1" width="11.5703125"/>
    <col min="14640" max="14640" customWidth="1" width="11.5703125"/>
    <col min="14641" max="14641" customWidth="1" width="11.5703125"/>
    <col min="14642" max="14642" customWidth="1" width="11.5703125"/>
    <col min="14643" max="14643" customWidth="1" width="11.5703125"/>
    <col min="14644" max="14644" customWidth="1" width="11.5703125"/>
    <col min="14645" max="14645" customWidth="1" width="11.5703125"/>
    <col min="14646" max="14646" customWidth="1" width="11.5703125"/>
    <col min="14647" max="14647" customWidth="1" width="11.5703125"/>
    <col min="14648" max="14648" customWidth="1" width="11.5703125"/>
    <col min="14649" max="14649" customWidth="1" width="11.5703125"/>
    <col min="14650" max="14650" customWidth="1" width="11.5703125"/>
    <col min="14651" max="14651" customWidth="1" width="11.5703125"/>
    <col min="14652" max="14652" customWidth="1" width="11.5703125"/>
    <col min="14653" max="14653" customWidth="1" width="11.5703125"/>
    <col min="14654" max="14654" customWidth="1" width="11.5703125"/>
    <col min="14655" max="14655" customWidth="1" width="11.5703125"/>
    <col min="14656" max="14656" customWidth="1" width="11.5703125"/>
    <col min="14657" max="14657" customWidth="1" width="11.5703125"/>
    <col min="14658" max="14658" customWidth="1" width="11.5703125"/>
    <col min="14659" max="14659" customWidth="1" width="11.5703125"/>
    <col min="14660" max="14660" customWidth="1" width="11.5703125"/>
    <col min="14661" max="14661" customWidth="1" width="11.5703125"/>
    <col min="14662" max="14662" customWidth="1" width="11.5703125"/>
    <col min="14663" max="14663" customWidth="1" width="11.5703125"/>
    <col min="14664" max="14664" customWidth="1" width="11.5703125"/>
    <col min="14665" max="14665" customWidth="1" width="11.5703125"/>
    <col min="14666" max="14666" customWidth="1" width="11.5703125"/>
    <col min="14667" max="14667" customWidth="1" width="11.5703125"/>
    <col min="14668" max="14668" customWidth="1" width="11.5703125"/>
    <col min="14669" max="14669" customWidth="1" width="11.5703125"/>
    <col min="14670" max="14670" customWidth="1" width="11.5703125"/>
    <col min="14671" max="14671" customWidth="1" width="11.5703125"/>
    <col min="14672" max="14672" customWidth="1" width="11.5703125"/>
    <col min="14673" max="14673" customWidth="1" width="11.5703125"/>
    <col min="14674" max="14674" customWidth="1" width="11.5703125"/>
    <col min="14675" max="14675" customWidth="1" width="11.5703125"/>
    <col min="14676" max="14676" customWidth="1" width="11.5703125"/>
    <col min="14677" max="14677" customWidth="1" width="11.5703125"/>
    <col min="14678" max="14678" customWidth="1" width="11.5703125"/>
    <col min="14679" max="14679" customWidth="1" width="11.5703125"/>
    <col min="14680" max="14680" customWidth="1" width="11.5703125"/>
    <col min="14681" max="14681" customWidth="1" width="11.5703125"/>
    <col min="14682" max="14682" customWidth="1" width="11.5703125"/>
    <col min="14683" max="14683" customWidth="1" width="11.5703125"/>
    <col min="14684" max="14684" customWidth="1" width="11.5703125"/>
    <col min="14685" max="14685" customWidth="1" width="11.5703125"/>
    <col min="14686" max="14686" customWidth="1" width="11.5703125"/>
    <col min="14687" max="14687" customWidth="1" width="11.5703125"/>
    <col min="14688" max="14688" customWidth="1" width="11.5703125"/>
    <col min="14689" max="14689" customWidth="1" width="11.5703125"/>
    <col min="14690" max="14690" customWidth="1" width="11.5703125"/>
    <col min="14691" max="14691" customWidth="1" width="11.5703125"/>
    <col min="14692" max="14692" customWidth="1" width="11.5703125"/>
    <col min="14693" max="14693" customWidth="1" width="11.5703125"/>
    <col min="14694" max="14694" customWidth="1" width="11.5703125"/>
    <col min="14695" max="14695" customWidth="1" width="11.5703125"/>
    <col min="14696" max="14696" customWidth="1" width="11.5703125"/>
    <col min="14697" max="14697" customWidth="1" width="11.5703125"/>
    <col min="14698" max="14698" customWidth="1" width="11.5703125"/>
    <col min="14699" max="14699" customWidth="1" width="11.5703125"/>
    <col min="14700" max="14700" customWidth="1" width="11.5703125"/>
    <col min="14701" max="14701" customWidth="1" width="11.5703125"/>
    <col min="14702" max="14702" customWidth="1" width="11.5703125"/>
    <col min="14703" max="14703" customWidth="1" width="11.5703125"/>
    <col min="14704" max="14704" customWidth="1" width="11.5703125"/>
    <col min="14705" max="14705" customWidth="1" width="11.5703125"/>
    <col min="14706" max="14706" customWidth="1" width="11.5703125"/>
    <col min="14707" max="14707" customWidth="1" width="11.5703125"/>
    <col min="14708" max="14708" customWidth="1" width="11.5703125"/>
    <col min="14709" max="14709" customWidth="1" width="11.5703125"/>
    <col min="14710" max="14710" customWidth="1" width="11.5703125"/>
    <col min="14711" max="14711" customWidth="1" width="11.5703125"/>
    <col min="14712" max="14712" customWidth="1" width="11.5703125"/>
    <col min="14713" max="14713" customWidth="1" width="11.5703125"/>
    <col min="14714" max="14714" customWidth="1" width="11.5703125"/>
    <col min="14715" max="14715" customWidth="1" width="11.5703125"/>
    <col min="14716" max="14716" customWidth="1" width="11.5703125"/>
    <col min="14717" max="14717" customWidth="1" width="11.5703125"/>
    <col min="14718" max="14718" customWidth="1" width="11.5703125"/>
    <col min="14719" max="14719" customWidth="1" width="11.5703125"/>
    <col min="14720" max="14720" customWidth="1" width="11.5703125"/>
    <col min="14721" max="14721" customWidth="1" width="11.5703125"/>
    <col min="14722" max="14722" customWidth="1" width="11.5703125"/>
    <col min="14723" max="14723" customWidth="1" width="11.5703125"/>
    <col min="14724" max="14724" customWidth="1" width="11.5703125"/>
    <col min="14725" max="14725" customWidth="1" width="11.5703125"/>
    <col min="14726" max="14726" customWidth="1" width="11.5703125"/>
    <col min="14727" max="14727" customWidth="1" width="11.5703125"/>
    <col min="14728" max="14728" customWidth="1" width="11.5703125"/>
    <col min="14729" max="14729" customWidth="1" width="11.5703125"/>
    <col min="14730" max="14730" customWidth="1" width="11.5703125"/>
    <col min="14731" max="14731" customWidth="1" width="11.5703125"/>
    <col min="14732" max="14732" customWidth="1" width="11.5703125"/>
    <col min="14733" max="14733" customWidth="1" width="11.5703125"/>
    <col min="14734" max="14734" customWidth="1" width="11.5703125"/>
    <col min="14735" max="14735" customWidth="1" width="11.5703125"/>
    <col min="14736" max="14736" customWidth="1" width="11.5703125"/>
    <col min="14737" max="14737" customWidth="1" width="11.5703125"/>
    <col min="14738" max="14738" customWidth="1" width="11.5703125"/>
    <col min="14739" max="14739" customWidth="1" width="11.5703125"/>
    <col min="14740" max="14740" customWidth="1" width="11.5703125"/>
    <col min="14741" max="14741" customWidth="1" width="11.5703125"/>
    <col min="14742" max="14742" customWidth="1" width="11.5703125"/>
    <col min="14743" max="14743" customWidth="1" width="11.5703125"/>
    <col min="14744" max="14744" customWidth="1" width="11.5703125"/>
    <col min="14745" max="14745" customWidth="1" width="11.5703125"/>
    <col min="14746" max="14746" customWidth="1" width="11.5703125"/>
    <col min="14747" max="14747" customWidth="1" width="11.5703125"/>
    <col min="14748" max="14748" customWidth="1" width="11.5703125"/>
    <col min="14749" max="14749" customWidth="1" width="11.5703125"/>
    <col min="14750" max="14750" customWidth="1" width="11.5703125"/>
    <col min="14751" max="14751" customWidth="1" width="11.5703125"/>
    <col min="14752" max="14752" customWidth="1" width="11.5703125"/>
    <col min="14753" max="14753" customWidth="1" width="11.5703125"/>
    <col min="14754" max="14754" customWidth="1" width="11.5703125"/>
    <col min="14755" max="14755" customWidth="1" width="11.5703125"/>
    <col min="14756" max="14756" customWidth="1" width="11.5703125"/>
    <col min="14757" max="14757" customWidth="1" width="11.5703125"/>
    <col min="14758" max="14758" customWidth="1" width="11.5703125"/>
    <col min="14759" max="14759" customWidth="1" width="11.5703125"/>
    <col min="14760" max="14760" customWidth="1" width="11.5703125"/>
    <col min="14761" max="14761" customWidth="1" width="11.5703125"/>
    <col min="14762" max="14762" customWidth="1" width="11.5703125"/>
    <col min="14763" max="14763" customWidth="1" width="11.5703125"/>
    <col min="14764" max="14764" customWidth="1" width="11.5703125"/>
    <col min="14765" max="14765" customWidth="1" width="11.5703125"/>
    <col min="14766" max="14766" customWidth="1" width="11.5703125"/>
    <col min="14767" max="14767" customWidth="1" width="11.5703125"/>
    <col min="14768" max="14768" customWidth="1" width="11.5703125"/>
    <col min="14769" max="14769" customWidth="1" width="11.5703125"/>
    <col min="14770" max="14770" customWidth="1" width="11.5703125"/>
    <col min="14771" max="14771" customWidth="1" width="11.5703125"/>
    <col min="14772" max="14772" customWidth="1" width="11.5703125"/>
    <col min="14773" max="14773" customWidth="1" width="11.5703125"/>
    <col min="14774" max="14774" customWidth="1" width="11.5703125"/>
    <col min="14775" max="14775" customWidth="1" width="11.5703125"/>
    <col min="14776" max="14776" customWidth="1" width="11.5703125"/>
    <col min="14777" max="14777" customWidth="1" width="11.5703125"/>
    <col min="14778" max="14778" customWidth="1" width="11.5703125"/>
    <col min="14779" max="14779" customWidth="1" width="11.5703125"/>
    <col min="14780" max="14780" customWidth="1" width="11.5703125"/>
    <col min="14781" max="14781" customWidth="1" width="11.5703125"/>
    <col min="14782" max="14782" customWidth="1" width="11.5703125"/>
    <col min="14783" max="14783" customWidth="1" width="11.5703125"/>
    <col min="14784" max="14784" customWidth="1" width="11.5703125"/>
    <col min="14785" max="14785" customWidth="1" width="11.5703125"/>
    <col min="14786" max="14786" customWidth="1" width="11.5703125"/>
    <col min="14787" max="14787" customWidth="1" width="11.5703125"/>
    <col min="14788" max="14788" customWidth="1" width="11.5703125"/>
    <col min="14789" max="14789" customWidth="1" width="11.5703125"/>
    <col min="14790" max="14790" customWidth="1" width="11.5703125"/>
    <col min="14791" max="14791" customWidth="1" width="11.5703125"/>
    <col min="14792" max="14792" customWidth="1" width="11.5703125"/>
    <col min="14793" max="14793" customWidth="1" width="11.5703125"/>
    <col min="14794" max="14794" customWidth="1" width="11.5703125"/>
    <col min="14795" max="14795" customWidth="1" width="11.5703125"/>
    <col min="14796" max="14796" customWidth="1" width="11.5703125"/>
    <col min="14797" max="14797" customWidth="1" width="11.5703125"/>
    <col min="14798" max="14798" customWidth="1" width="11.5703125"/>
    <col min="14799" max="14799" customWidth="1" width="11.5703125"/>
    <col min="14800" max="14800" customWidth="1" width="11.5703125"/>
    <col min="14801" max="14801" customWidth="1" width="11.5703125"/>
    <col min="14802" max="14802" customWidth="1" width="11.5703125"/>
    <col min="14803" max="14803" customWidth="1" width="11.5703125"/>
    <col min="14804" max="14804" customWidth="1" width="11.5703125"/>
    <col min="14805" max="14805" customWidth="1" width="11.5703125"/>
    <col min="14806" max="14806" customWidth="1" width="11.5703125"/>
    <col min="14807" max="14807" customWidth="1" width="11.5703125"/>
    <col min="14808" max="14808" customWidth="1" width="11.5703125"/>
    <col min="14809" max="14809" customWidth="1" width="11.5703125"/>
    <col min="14810" max="14810" customWidth="1" width="11.5703125"/>
    <col min="14811" max="14811" customWidth="1" width="11.5703125"/>
    <col min="14812" max="14812" customWidth="1" width="11.5703125"/>
    <col min="14813" max="14813" customWidth="1" width="11.5703125"/>
    <col min="14814" max="14814" customWidth="1" width="11.5703125"/>
    <col min="14815" max="14815" customWidth="1" width="11.5703125"/>
    <col min="14816" max="14816" customWidth="1" width="11.5703125"/>
    <col min="14817" max="14817" customWidth="1" width="11.5703125"/>
    <col min="14818" max="14818" customWidth="1" width="11.5703125"/>
    <col min="14819" max="14819" customWidth="1" width="11.5703125"/>
    <col min="14820" max="14820" customWidth="1" width="11.5703125"/>
    <col min="14821" max="14821" customWidth="1" width="11.5703125"/>
    <col min="14822" max="14822" customWidth="1" width="11.5703125"/>
    <col min="14823" max="14823" customWidth="1" width="11.5703125"/>
    <col min="14824" max="14824" customWidth="1" width="11.5703125"/>
    <col min="14825" max="14825" customWidth="1" width="11.5703125"/>
    <col min="14826" max="14826" customWidth="1" width="11.5703125"/>
    <col min="14827" max="14827" customWidth="1" width="11.5703125"/>
    <col min="14828" max="14828" customWidth="1" width="11.5703125"/>
    <col min="14829" max="14829" customWidth="1" width="11.5703125"/>
    <col min="14830" max="14830" customWidth="1" width="11.5703125"/>
    <col min="14831" max="14831" customWidth="1" width="11.5703125"/>
    <col min="14832" max="14832" customWidth="1" width="11.5703125"/>
    <col min="14833" max="14833" customWidth="1" width="11.5703125"/>
    <col min="14834" max="14834" customWidth="1" width="11.5703125"/>
    <col min="14835" max="14835" customWidth="1" width="11.5703125"/>
    <col min="14836" max="14836" customWidth="1" width="11.5703125"/>
    <col min="14837" max="14837" customWidth="1" width="11.5703125"/>
    <col min="14838" max="14838" customWidth="1" width="11.5703125"/>
    <col min="14839" max="14839" customWidth="1" width="11.5703125"/>
    <col min="14840" max="14840" customWidth="1" width="11.5703125"/>
    <col min="14841" max="14841" customWidth="1" width="11.5703125"/>
    <col min="14842" max="14842" customWidth="1" width="11.5703125"/>
    <col min="14843" max="14843" customWidth="1" width="11.5703125"/>
    <col min="14844" max="14844" customWidth="1" width="11.5703125"/>
    <col min="14845" max="14845" customWidth="1" width="11.5703125"/>
    <col min="14846" max="14846" customWidth="1" width="11.5703125"/>
    <col min="14847" max="14847" customWidth="1" width="11.5703125"/>
    <col min="14848" max="14848" customWidth="1" width="11.5703125"/>
    <col min="14849" max="14849" customWidth="1" width="11.5703125"/>
    <col min="14850" max="14850" customWidth="1" width="11.5703125"/>
    <col min="14851" max="14851" customWidth="1" width="11.5703125"/>
    <col min="14852" max="14852" customWidth="1" width="11.5703125"/>
    <col min="14853" max="14853" customWidth="1" width="11.5703125"/>
    <col min="14854" max="14854" customWidth="1" width="11.5703125"/>
    <col min="14855" max="14855" customWidth="1" width="11.5703125"/>
    <col min="14856" max="14856" customWidth="1" width="11.5703125"/>
    <col min="14857" max="14857" customWidth="1" width="11.5703125"/>
    <col min="14858" max="14858" customWidth="1" width="11.5703125"/>
    <col min="14859" max="14859" customWidth="1" width="11.5703125"/>
    <col min="14860" max="14860" customWidth="1" width="11.5703125"/>
    <col min="14861" max="14861" customWidth="1" width="11.5703125"/>
    <col min="14862" max="14862" customWidth="1" width="11.5703125"/>
    <col min="14863" max="14863" customWidth="1" width="11.5703125"/>
    <col min="14864" max="14864" customWidth="1" width="11.5703125"/>
    <col min="14865" max="14865" customWidth="1" width="11.5703125"/>
    <col min="14866" max="14866" customWidth="1" width="11.5703125"/>
    <col min="14867" max="14867" customWidth="1" width="11.5703125"/>
    <col min="14868" max="14868" customWidth="1" width="11.5703125"/>
    <col min="14869" max="14869" customWidth="1" width="11.5703125"/>
    <col min="14870" max="14870" customWidth="1" width="11.5703125"/>
    <col min="14871" max="14871" customWidth="1" width="11.5703125"/>
    <col min="14872" max="14872" customWidth="1" width="11.5703125"/>
    <col min="14873" max="14873" customWidth="1" width="11.5703125"/>
    <col min="14874" max="14874" customWidth="1" width="11.5703125"/>
    <col min="14875" max="14875" customWidth="1" width="11.5703125"/>
    <col min="14876" max="14876" customWidth="1" width="11.5703125"/>
    <col min="14877" max="14877" customWidth="1" width="11.5703125"/>
    <col min="14878" max="14878" customWidth="1" width="11.5703125"/>
    <col min="14879" max="14879" customWidth="1" width="11.5703125"/>
    <col min="14880" max="14880" customWidth="1" width="11.5703125"/>
    <col min="14881" max="14881" customWidth="1" width="11.5703125"/>
    <col min="14882" max="14882" customWidth="1" width="11.5703125"/>
    <col min="14883" max="14883" customWidth="1" width="11.5703125"/>
    <col min="14884" max="14884" customWidth="1" width="11.5703125"/>
    <col min="14885" max="14885" customWidth="1" width="11.5703125"/>
    <col min="14886" max="14886" customWidth="1" width="11.5703125"/>
    <col min="14887" max="14887" customWidth="1" width="11.5703125"/>
    <col min="14888" max="14888" customWidth="1" width="11.5703125"/>
    <col min="14889" max="14889" customWidth="1" width="11.5703125"/>
    <col min="14890" max="14890" customWidth="1" width="11.5703125"/>
    <col min="14891" max="14891" customWidth="1" width="11.5703125"/>
    <col min="14892" max="14892" customWidth="1" width="11.5703125"/>
    <col min="14893" max="14893" customWidth="1" width="11.5703125"/>
    <col min="14894" max="14894" customWidth="1" width="11.5703125"/>
    <col min="14895" max="14895" customWidth="1" width="11.5703125"/>
    <col min="14896" max="14896" customWidth="1" width="11.5703125"/>
    <col min="14897" max="14897" customWidth="1" width="11.5703125"/>
    <col min="14898" max="14898" customWidth="1" width="11.5703125"/>
    <col min="14899" max="14899" customWidth="1" width="11.5703125"/>
    <col min="14900" max="14900" customWidth="1" width="11.5703125"/>
    <col min="14901" max="14901" customWidth="1" width="11.5703125"/>
    <col min="14902" max="14902" customWidth="1" width="11.5703125"/>
    <col min="14903" max="14903" customWidth="1" width="11.5703125"/>
    <col min="14904" max="14904" customWidth="1" width="11.5703125"/>
    <col min="14905" max="14905" customWidth="1" width="11.5703125"/>
    <col min="14906" max="14906" customWidth="1" width="11.5703125"/>
    <col min="14907" max="14907" customWidth="1" width="11.5703125"/>
    <col min="14908" max="14908" customWidth="1" width="11.5703125"/>
    <col min="14909" max="14909" customWidth="1" width="11.5703125"/>
    <col min="14910" max="14910" customWidth="1" width="11.5703125"/>
    <col min="14911" max="14911" customWidth="1" width="11.5703125"/>
    <col min="14912" max="14912" customWidth="1" width="11.5703125"/>
    <col min="14913" max="14913" customWidth="1" width="11.5703125"/>
    <col min="14914" max="14914" customWidth="1" width="11.5703125"/>
    <col min="14915" max="14915" customWidth="1" width="11.5703125"/>
    <col min="14916" max="14916" customWidth="1" width="11.5703125"/>
    <col min="14917" max="14917" customWidth="1" width="11.5703125"/>
    <col min="14918" max="14918" customWidth="1" width="11.5703125"/>
    <col min="14919" max="14919" customWidth="1" width="11.5703125"/>
    <col min="14920" max="14920" customWidth="1" width="11.5703125"/>
    <col min="14921" max="14921" customWidth="1" width="11.5703125"/>
    <col min="14922" max="14922" customWidth="1" width="11.5703125"/>
    <col min="14923" max="14923" customWidth="1" width="11.5703125"/>
    <col min="14924" max="14924" customWidth="1" width="11.5703125"/>
    <col min="14925" max="14925" customWidth="1" width="11.5703125"/>
    <col min="14926" max="14926" customWidth="1" width="11.5703125"/>
    <col min="14927" max="14927" customWidth="1" width="11.5703125"/>
    <col min="14928" max="14928" customWidth="1" width="11.5703125"/>
    <col min="14929" max="14929" customWidth="1" width="11.5703125"/>
    <col min="14930" max="14930" customWidth="1" width="11.5703125"/>
    <col min="14931" max="14931" customWidth="1" width="11.5703125"/>
    <col min="14932" max="14932" customWidth="1" width="11.5703125"/>
    <col min="14933" max="14933" customWidth="1" width="11.5703125"/>
    <col min="14934" max="14934" customWidth="1" width="11.5703125"/>
    <col min="14935" max="14935" customWidth="1" width="11.5703125"/>
    <col min="14936" max="14936" customWidth="1" width="11.5703125"/>
    <col min="14937" max="14937" customWidth="1" width="11.5703125"/>
    <col min="14938" max="14938" customWidth="1" width="11.5703125"/>
    <col min="14939" max="14939" customWidth="1" width="11.5703125"/>
    <col min="14940" max="14940" customWidth="1" width="11.5703125"/>
    <col min="14941" max="14941" customWidth="1" width="11.5703125"/>
    <col min="14942" max="14942" customWidth="1" width="11.5703125"/>
    <col min="14943" max="14943" customWidth="1" width="11.5703125"/>
    <col min="14944" max="14944" customWidth="1" width="11.5703125"/>
    <col min="14945" max="14945" customWidth="1" width="11.5703125"/>
    <col min="14946" max="14946" customWidth="1" width="11.5703125"/>
    <col min="14947" max="14947" customWidth="1" width="11.5703125"/>
    <col min="14948" max="14948" customWidth="1" width="11.5703125"/>
    <col min="14949" max="14949" customWidth="1" width="11.5703125"/>
    <col min="14950" max="14950" customWidth="1" width="11.5703125"/>
    <col min="14951" max="14951" customWidth="1" width="11.5703125"/>
    <col min="14952" max="14952" customWidth="1" width="11.5703125"/>
    <col min="14953" max="14953" customWidth="1" width="11.5703125"/>
    <col min="14954" max="14954" customWidth="1" width="11.5703125"/>
    <col min="14955" max="14955" customWidth="1" width="11.5703125"/>
    <col min="14956" max="14956" customWidth="1" width="11.5703125"/>
    <col min="14957" max="14957" customWidth="1" width="11.5703125"/>
    <col min="14958" max="14958" customWidth="1" width="11.5703125"/>
    <col min="14959" max="14959" customWidth="1" width="11.5703125"/>
    <col min="14960" max="14960" customWidth="1" width="11.5703125"/>
    <col min="14961" max="14961" customWidth="1" width="11.5703125"/>
    <col min="14962" max="14962" customWidth="1" width="11.5703125"/>
    <col min="14963" max="14963" customWidth="1" width="11.5703125"/>
    <col min="14964" max="14964" customWidth="1" width="11.5703125"/>
    <col min="14965" max="14965" customWidth="1" width="11.5703125"/>
    <col min="14966" max="14966" customWidth="1" width="11.5703125"/>
    <col min="14967" max="14967" customWidth="1" width="11.5703125"/>
    <col min="14968" max="14968" customWidth="1" width="11.5703125"/>
    <col min="14969" max="14969" customWidth="1" width="11.5703125"/>
    <col min="14970" max="14970" customWidth="1" width="11.5703125"/>
    <col min="14971" max="14971" customWidth="1" width="11.5703125"/>
    <col min="14972" max="14972" customWidth="1" width="11.5703125"/>
    <col min="14973" max="14973" customWidth="1" width="11.5703125"/>
    <col min="14974" max="14974" customWidth="1" width="11.5703125"/>
    <col min="14975" max="14975" customWidth="1" width="11.5703125"/>
    <col min="14976" max="14976" customWidth="1" width="11.5703125"/>
    <col min="14977" max="14977" customWidth="1" width="11.5703125"/>
    <col min="14978" max="14978" customWidth="1" width="11.5703125"/>
    <col min="14979" max="14979" customWidth="1" width="11.5703125"/>
    <col min="14980" max="14980" customWidth="1" width="11.5703125"/>
    <col min="14981" max="14981" customWidth="1" width="11.5703125"/>
    <col min="14982" max="14982" customWidth="1" width="11.5703125"/>
    <col min="14983" max="14983" customWidth="1" width="11.5703125"/>
    <col min="14984" max="14984" customWidth="1" width="11.5703125"/>
    <col min="14985" max="14985" customWidth="1" width="11.5703125"/>
    <col min="14986" max="14986" customWidth="1" width="11.5703125"/>
    <col min="14987" max="14987" customWidth="1" width="11.5703125"/>
    <col min="14988" max="14988" customWidth="1" width="11.5703125"/>
    <col min="14989" max="14989" customWidth="1" width="11.5703125"/>
    <col min="14990" max="14990" customWidth="1" width="11.5703125"/>
    <col min="14991" max="14991" customWidth="1" width="11.5703125"/>
    <col min="14992" max="14992" customWidth="1" width="11.5703125"/>
    <col min="14993" max="14993" customWidth="1" width="11.5703125"/>
    <col min="14994" max="14994" customWidth="1" width="11.5703125"/>
    <col min="14995" max="14995" customWidth="1" width="11.5703125"/>
    <col min="14996" max="14996" customWidth="1" width="11.5703125"/>
    <col min="14997" max="14997" customWidth="1" width="11.5703125"/>
    <col min="14998" max="14998" customWidth="1" width="11.5703125"/>
    <col min="14999" max="14999" customWidth="1" width="11.5703125"/>
    <col min="15000" max="15000" customWidth="1" width="11.5703125"/>
    <col min="15001" max="15001" customWidth="1" width="11.5703125"/>
    <col min="15002" max="15002" customWidth="1" width="11.5703125"/>
    <col min="15003" max="15003" customWidth="1" width="11.5703125"/>
    <col min="15004" max="15004" customWidth="1" width="11.5703125"/>
    <col min="15005" max="15005" customWidth="1" width="11.5703125"/>
    <col min="15006" max="15006" customWidth="1" width="11.5703125"/>
    <col min="15007" max="15007" customWidth="1" width="11.5703125"/>
    <col min="15008" max="15008" customWidth="1" width="11.5703125"/>
    <col min="15009" max="15009" customWidth="1" width="11.5703125"/>
    <col min="15010" max="15010" customWidth="1" width="11.5703125"/>
    <col min="15011" max="15011" customWidth="1" width="11.5703125"/>
    <col min="15012" max="15012" customWidth="1" width="11.5703125"/>
    <col min="15013" max="15013" customWidth="1" width="11.5703125"/>
    <col min="15014" max="15014" customWidth="1" width="11.5703125"/>
    <col min="15015" max="15015" customWidth="1" width="11.5703125"/>
    <col min="15016" max="15016" customWidth="1" width="11.5703125"/>
    <col min="15017" max="15017" customWidth="1" width="11.5703125"/>
    <col min="15018" max="15018" customWidth="1" width="11.5703125"/>
    <col min="15019" max="15019" customWidth="1" width="11.5703125"/>
    <col min="15020" max="15020" customWidth="1" width="11.5703125"/>
    <col min="15021" max="15021" customWidth="1" width="11.5703125"/>
    <col min="15022" max="15022" customWidth="1" width="11.5703125"/>
    <col min="15023" max="15023" customWidth="1" width="11.5703125"/>
    <col min="15024" max="15024" customWidth="1" width="11.5703125"/>
    <col min="15025" max="15025" customWidth="1" width="11.5703125"/>
    <col min="15026" max="15026" customWidth="1" width="11.5703125"/>
    <col min="15027" max="15027" customWidth="1" width="11.5703125"/>
    <col min="15028" max="15028" customWidth="1" width="11.5703125"/>
    <col min="15029" max="15029" customWidth="1" width="11.5703125"/>
    <col min="15030" max="15030" customWidth="1" width="11.5703125"/>
    <col min="15031" max="15031" customWidth="1" width="11.5703125"/>
    <col min="15032" max="15032" customWidth="1" width="11.5703125"/>
    <col min="15033" max="15033" customWidth="1" width="11.5703125"/>
    <col min="15034" max="15034" customWidth="1" width="11.5703125"/>
    <col min="15035" max="15035" customWidth="1" width="11.5703125"/>
    <col min="15036" max="15036" customWidth="1" width="11.5703125"/>
    <col min="15037" max="15037" customWidth="1" width="11.5703125"/>
    <col min="15038" max="15038" customWidth="1" width="11.5703125"/>
    <col min="15039" max="15039" customWidth="1" width="11.5703125"/>
    <col min="15040" max="15040" customWidth="1" width="11.5703125"/>
    <col min="15041" max="15041" customWidth="1" width="11.5703125"/>
    <col min="15042" max="15042" customWidth="1" width="11.5703125"/>
    <col min="15043" max="15043" customWidth="1" width="11.5703125"/>
    <col min="15044" max="15044" customWidth="1" width="11.5703125"/>
    <col min="15045" max="15045" customWidth="1" width="11.5703125"/>
    <col min="15046" max="15046" customWidth="1" width="11.5703125"/>
    <col min="15047" max="15047" customWidth="1" width="11.5703125"/>
    <col min="15048" max="15048" customWidth="1" width="11.5703125"/>
    <col min="15049" max="15049" customWidth="1" width="11.5703125"/>
    <col min="15050" max="15050" customWidth="1" width="11.5703125"/>
    <col min="15051" max="15051" customWidth="1" width="11.5703125"/>
    <col min="15052" max="15052" customWidth="1" width="11.5703125"/>
    <col min="15053" max="15053" customWidth="1" width="11.5703125"/>
    <col min="15054" max="15054" customWidth="1" width="11.5703125"/>
    <col min="15055" max="15055" customWidth="1" width="11.5703125"/>
    <col min="15056" max="15056" customWidth="1" width="11.5703125"/>
    <col min="15057" max="15057" customWidth="1" width="11.5703125"/>
    <col min="15058" max="15058" customWidth="1" width="11.5703125"/>
    <col min="15059" max="15059" customWidth="1" width="11.5703125"/>
    <col min="15060" max="15060" customWidth="1" width="11.5703125"/>
    <col min="15061" max="15061" customWidth="1" width="11.5703125"/>
    <col min="15062" max="15062" customWidth="1" width="11.5703125"/>
    <col min="15063" max="15063" customWidth="1" width="11.5703125"/>
    <col min="15064" max="15064" customWidth="1" width="11.5703125"/>
    <col min="15065" max="15065" customWidth="1" width="11.5703125"/>
    <col min="15066" max="15066" customWidth="1" width="11.5703125"/>
    <col min="15067" max="15067" customWidth="1" width="11.5703125"/>
    <col min="15068" max="15068" customWidth="1" width="11.5703125"/>
    <col min="15069" max="15069" customWidth="1" width="11.5703125"/>
    <col min="15070" max="15070" customWidth="1" width="11.5703125"/>
    <col min="15071" max="15071" customWidth="1" width="11.5703125"/>
    <col min="15072" max="15072" customWidth="1" width="11.5703125"/>
    <col min="15073" max="15073" customWidth="1" width="11.5703125"/>
    <col min="15074" max="15074" customWidth="1" width="11.5703125"/>
    <col min="15075" max="15075" customWidth="1" width="11.5703125"/>
    <col min="15076" max="15076" customWidth="1" width="11.5703125"/>
    <col min="15077" max="15077" customWidth="1" width="11.5703125"/>
    <col min="15078" max="15078" customWidth="1" width="11.5703125"/>
    <col min="15079" max="15079" customWidth="1" width="11.5703125"/>
    <col min="15080" max="15080" customWidth="1" width="11.5703125"/>
    <col min="15081" max="15081" customWidth="1" width="11.5703125"/>
    <col min="15082" max="15082" customWidth="1" width="11.5703125"/>
    <col min="15083" max="15083" customWidth="1" width="11.5703125"/>
    <col min="15084" max="15084" customWidth="1" width="11.5703125"/>
    <col min="15085" max="15085" customWidth="1" width="11.5703125"/>
    <col min="15086" max="15086" customWidth="1" width="11.5703125"/>
    <col min="15087" max="15087" customWidth="1" width="11.5703125"/>
    <col min="15088" max="15088" customWidth="1" width="11.5703125"/>
    <col min="15089" max="15089" customWidth="1" width="11.5703125"/>
    <col min="15090" max="15090" customWidth="1" width="11.5703125"/>
    <col min="15091" max="15091" customWidth="1" width="11.5703125"/>
    <col min="15092" max="15092" customWidth="1" width="11.5703125"/>
    <col min="15093" max="15093" customWidth="1" width="11.5703125"/>
    <col min="15094" max="15094" customWidth="1" width="11.5703125"/>
    <col min="15095" max="15095" customWidth="1" width="11.5703125"/>
    <col min="15096" max="15096" customWidth="1" width="11.5703125"/>
    <col min="15097" max="15097" customWidth="1" width="11.5703125"/>
    <col min="15098" max="15098" customWidth="1" width="11.5703125"/>
    <col min="15099" max="15099" customWidth="1" width="11.5703125"/>
    <col min="15100" max="15100" customWidth="1" width="11.5703125"/>
    <col min="15101" max="15101" customWidth="1" width="11.5703125"/>
    <col min="15102" max="15102" customWidth="1" width="11.5703125"/>
    <col min="15103" max="15103" customWidth="1" width="11.5703125"/>
    <col min="15104" max="15104" customWidth="1" width="11.5703125"/>
    <col min="15105" max="15105" customWidth="1" width="11.5703125"/>
    <col min="15106" max="15106" customWidth="1" width="11.5703125"/>
    <col min="15107" max="15107" customWidth="1" width="11.5703125"/>
    <col min="15108" max="15108" customWidth="1" width="11.5703125"/>
    <col min="15109" max="15109" customWidth="1" width="11.5703125"/>
    <col min="15110" max="15110" customWidth="1" width="11.5703125"/>
    <col min="15111" max="15111" customWidth="1" width="11.5703125"/>
    <col min="15112" max="15112" customWidth="1" width="11.5703125"/>
    <col min="15113" max="15113" customWidth="1" width="11.5703125"/>
    <col min="15114" max="15114" customWidth="1" width="11.5703125"/>
    <col min="15115" max="15115" customWidth="1" width="11.5703125"/>
    <col min="15116" max="15116" customWidth="1" width="11.5703125"/>
    <col min="15117" max="15117" customWidth="1" width="11.5703125"/>
    <col min="15118" max="15118" customWidth="1" width="11.5703125"/>
    <col min="15119" max="15119" customWidth="1" width="11.5703125"/>
    <col min="15120" max="15120" customWidth="1" width="11.5703125"/>
    <col min="15121" max="15121" customWidth="1" width="11.5703125"/>
    <col min="15122" max="15122" customWidth="1" width="11.5703125"/>
    <col min="15123" max="15123" customWidth="1" width="11.5703125"/>
    <col min="15124" max="15124" customWidth="1" width="11.5703125"/>
    <col min="15125" max="15125" customWidth="1" width="11.5703125"/>
    <col min="15126" max="15126" customWidth="1" width="11.5703125"/>
    <col min="15127" max="15127" customWidth="1" width="11.5703125"/>
    <col min="15128" max="15128" customWidth="1" width="11.5703125"/>
    <col min="15129" max="15129" customWidth="1" width="11.5703125"/>
    <col min="15130" max="15130" customWidth="1" width="11.5703125"/>
    <col min="15131" max="15131" customWidth="1" width="11.5703125"/>
    <col min="15132" max="15132" customWidth="1" width="11.5703125"/>
    <col min="15133" max="15133" customWidth="1" width="11.5703125"/>
    <col min="15134" max="15134" customWidth="1" width="11.5703125"/>
    <col min="15135" max="15135" customWidth="1" width="11.5703125"/>
    <col min="15136" max="15136" customWidth="1" width="11.5703125"/>
    <col min="15137" max="15137" customWidth="1" width="11.5703125"/>
    <col min="15138" max="15138" customWidth="1" width="11.5703125"/>
    <col min="15139" max="15139" customWidth="1" width="11.5703125"/>
    <col min="15140" max="15140" customWidth="1" width="11.5703125"/>
    <col min="15141" max="15141" customWidth="1" width="11.5703125"/>
    <col min="15142" max="15142" customWidth="1" width="11.5703125"/>
    <col min="15143" max="15143" customWidth="1" width="11.5703125"/>
    <col min="15144" max="15144" customWidth="1" width="11.5703125"/>
    <col min="15145" max="15145" customWidth="1" width="11.5703125"/>
    <col min="15146" max="15146" customWidth="1" width="11.5703125"/>
    <col min="15147" max="15147" customWidth="1" width="11.5703125"/>
    <col min="15148" max="15148" customWidth="1" width="11.5703125"/>
    <col min="15149" max="15149" customWidth="1" width="11.5703125"/>
    <col min="15150" max="15150" customWidth="1" width="11.5703125"/>
    <col min="15151" max="15151" customWidth="1" width="11.5703125"/>
    <col min="15152" max="15152" customWidth="1" width="11.5703125"/>
    <col min="15153" max="15153" customWidth="1" width="11.5703125"/>
    <col min="15154" max="15154" customWidth="1" width="11.5703125"/>
    <col min="15155" max="15155" customWidth="1" width="11.5703125"/>
    <col min="15156" max="15156" customWidth="1" width="11.5703125"/>
    <col min="15157" max="15157" customWidth="1" width="11.5703125"/>
    <col min="15158" max="15158" customWidth="1" width="11.5703125"/>
    <col min="15159" max="15159" customWidth="1" width="11.5703125"/>
    <col min="15160" max="15160" customWidth="1" width="11.5703125"/>
    <col min="15161" max="15161" customWidth="1" width="11.5703125"/>
    <col min="15162" max="15162" customWidth="1" width="11.5703125"/>
    <col min="15163" max="15163" customWidth="1" width="11.5703125"/>
    <col min="15164" max="15164" customWidth="1" width="11.5703125"/>
    <col min="15165" max="15165" customWidth="1" width="11.5703125"/>
    <col min="15166" max="15166" customWidth="1" width="11.5703125"/>
    <col min="15167" max="15167" customWidth="1" width="11.5703125"/>
    <col min="15168" max="15168" customWidth="1" width="11.5703125"/>
    <col min="15169" max="15169" customWidth="1" width="11.5703125"/>
    <col min="15170" max="15170" customWidth="1" width="11.5703125"/>
    <col min="15171" max="15171" customWidth="1" width="11.5703125"/>
    <col min="15172" max="15172" customWidth="1" width="11.5703125"/>
    <col min="15173" max="15173" customWidth="1" width="11.5703125"/>
    <col min="15174" max="15174" customWidth="1" width="11.5703125"/>
    <col min="15175" max="15175" customWidth="1" width="11.5703125"/>
    <col min="15176" max="15176" customWidth="1" width="11.5703125"/>
    <col min="15177" max="15177" customWidth="1" width="11.5703125"/>
    <col min="15178" max="15178" customWidth="1" width="11.5703125"/>
    <col min="15179" max="15179" customWidth="1" width="11.5703125"/>
    <col min="15180" max="15180" customWidth="1" width="11.5703125"/>
    <col min="15181" max="15181" customWidth="1" width="11.5703125"/>
    <col min="15182" max="15182" customWidth="1" width="11.5703125"/>
    <col min="15183" max="15183" customWidth="1" width="11.5703125"/>
    <col min="15184" max="15184" customWidth="1" width="11.5703125"/>
    <col min="15185" max="15185" customWidth="1" width="11.5703125"/>
    <col min="15186" max="15186" customWidth="1" width="11.5703125"/>
    <col min="15187" max="15187" customWidth="1" width="11.5703125"/>
    <col min="15188" max="15188" customWidth="1" width="11.5703125"/>
    <col min="15189" max="15189" customWidth="1" width="11.5703125"/>
    <col min="15190" max="15190" customWidth="1" width="11.5703125"/>
    <col min="15191" max="15191" customWidth="1" width="11.5703125"/>
    <col min="15192" max="15192" customWidth="1" width="11.5703125"/>
    <col min="15193" max="15193" customWidth="1" width="11.5703125"/>
    <col min="15194" max="15194" customWidth="1" width="11.5703125"/>
    <col min="15195" max="15195" customWidth="1" width="11.5703125"/>
    <col min="15196" max="15196" customWidth="1" width="11.5703125"/>
    <col min="15197" max="15197" customWidth="1" width="11.5703125"/>
    <col min="15198" max="15198" customWidth="1" width="11.5703125"/>
    <col min="15199" max="15199" customWidth="1" width="11.5703125"/>
    <col min="15200" max="15200" customWidth="1" width="11.5703125"/>
    <col min="15201" max="15201" customWidth="1" width="11.5703125"/>
    <col min="15202" max="15202" customWidth="1" width="11.5703125"/>
    <col min="15203" max="15203" customWidth="1" width="11.5703125"/>
    <col min="15204" max="15204" customWidth="1" width="11.5703125"/>
    <col min="15205" max="15205" customWidth="1" width="11.5703125"/>
    <col min="15206" max="15206" customWidth="1" width="11.5703125"/>
    <col min="15207" max="15207" customWidth="1" width="11.5703125"/>
    <col min="15208" max="15208" customWidth="1" width="11.5703125"/>
    <col min="15209" max="15209" customWidth="1" width="11.5703125"/>
    <col min="15210" max="15210" customWidth="1" width="11.5703125"/>
    <col min="15211" max="15211" customWidth="1" width="11.5703125"/>
    <col min="15212" max="15212" customWidth="1" width="11.5703125"/>
    <col min="15213" max="15213" customWidth="1" width="11.5703125"/>
    <col min="15214" max="15214" customWidth="1" width="11.5703125"/>
    <col min="15215" max="15215" customWidth="1" width="11.5703125"/>
    <col min="15216" max="15216" customWidth="1" width="11.5703125"/>
    <col min="15217" max="15217" customWidth="1" width="11.5703125"/>
    <col min="15218" max="15218" customWidth="1" width="11.5703125"/>
    <col min="15219" max="15219" customWidth="1" width="11.5703125"/>
    <col min="15220" max="15220" customWidth="1" width="11.5703125"/>
    <col min="15221" max="15221" customWidth="1" width="11.5703125"/>
    <col min="15222" max="15222" customWidth="1" width="11.5703125"/>
    <col min="15223" max="15223" customWidth="1" width="11.5703125"/>
    <col min="15224" max="15224" customWidth="1" width="11.5703125"/>
    <col min="15225" max="15225" customWidth="1" width="11.5703125"/>
    <col min="15226" max="15226" customWidth="1" width="11.5703125"/>
    <col min="15227" max="15227" customWidth="1" width="11.5703125"/>
    <col min="15228" max="15228" customWidth="1" width="11.5703125"/>
    <col min="15229" max="15229" customWidth="1" width="11.5703125"/>
    <col min="15230" max="15230" customWidth="1" width="11.5703125"/>
    <col min="15231" max="15231" customWidth="1" width="11.5703125"/>
    <col min="15232" max="15232" customWidth="1" width="11.5703125"/>
    <col min="15233" max="15233" customWidth="1" width="11.5703125"/>
    <col min="15234" max="15234" customWidth="1" width="11.5703125"/>
    <col min="15235" max="15235" customWidth="1" width="11.5703125"/>
    <col min="15236" max="15236" customWidth="1" width="11.5703125"/>
    <col min="15237" max="15237" customWidth="1" width="11.5703125"/>
    <col min="15238" max="15238" customWidth="1" width="11.5703125"/>
    <col min="15239" max="15239" customWidth="1" width="11.5703125"/>
    <col min="15240" max="15240" customWidth="1" width="11.5703125"/>
    <col min="15241" max="15241" customWidth="1" width="11.5703125"/>
    <col min="15242" max="15242" customWidth="1" width="11.5703125"/>
    <col min="15243" max="15243" customWidth="1" width="11.5703125"/>
    <col min="15244" max="15244" customWidth="1" width="11.5703125"/>
    <col min="15245" max="15245" customWidth="1" width="11.5703125"/>
    <col min="15246" max="15246" customWidth="1" width="11.5703125"/>
    <col min="15247" max="15247" customWidth="1" width="11.5703125"/>
    <col min="15248" max="15248" customWidth="1" width="11.5703125"/>
    <col min="15249" max="15249" customWidth="1" width="11.5703125"/>
    <col min="15250" max="15250" customWidth="1" width="11.5703125"/>
    <col min="15251" max="15251" customWidth="1" width="11.5703125"/>
    <col min="15252" max="15252" customWidth="1" width="11.5703125"/>
    <col min="15253" max="15253" customWidth="1" width="11.5703125"/>
    <col min="15254" max="15254" customWidth="1" width="11.5703125"/>
    <col min="15255" max="15255" customWidth="1" width="11.5703125"/>
    <col min="15256" max="15256" customWidth="1" width="11.5703125"/>
    <col min="15257" max="15257" customWidth="1" width="11.5703125"/>
    <col min="15258" max="15258" customWidth="1" width="11.5703125"/>
    <col min="15259" max="15259" customWidth="1" width="11.5703125"/>
    <col min="15260" max="15260" customWidth="1" width="11.5703125"/>
    <col min="15261" max="15261" customWidth="1" width="11.5703125"/>
    <col min="15262" max="15262" customWidth="1" width="11.5703125"/>
    <col min="15263" max="15263" customWidth="1" width="11.5703125"/>
    <col min="15264" max="15264" customWidth="1" width="11.5703125"/>
    <col min="15265" max="15265" customWidth="1" width="11.5703125"/>
    <col min="15266" max="15266" customWidth="1" width="11.5703125"/>
    <col min="15267" max="15267" customWidth="1" width="11.5703125"/>
    <col min="15268" max="15268" customWidth="1" width="11.5703125"/>
    <col min="15269" max="15269" customWidth="1" width="11.5703125"/>
    <col min="15270" max="15270" customWidth="1" width="11.5703125"/>
    <col min="15271" max="15271" customWidth="1" width="11.5703125"/>
    <col min="15272" max="15272" customWidth="1" width="11.5703125"/>
    <col min="15273" max="15273" customWidth="1" width="11.5703125"/>
    <col min="15274" max="15274" customWidth="1" width="11.5703125"/>
    <col min="15275" max="15275" customWidth="1" width="11.5703125"/>
    <col min="15276" max="15276" customWidth="1" width="11.5703125"/>
    <col min="15277" max="15277" customWidth="1" width="11.5703125"/>
    <col min="15278" max="15278" customWidth="1" width="11.5703125"/>
    <col min="15279" max="15279" customWidth="1" width="11.5703125"/>
    <col min="15280" max="15280" customWidth="1" width="11.5703125"/>
    <col min="15281" max="15281" customWidth="1" width="11.5703125"/>
    <col min="15282" max="15282" customWidth="1" width="11.5703125"/>
    <col min="15283" max="15283" customWidth="1" width="11.5703125"/>
    <col min="15284" max="15284" customWidth="1" width="11.5703125"/>
    <col min="15285" max="15285" customWidth="1" width="11.5703125"/>
    <col min="15286" max="15286" customWidth="1" width="11.5703125"/>
    <col min="15287" max="15287" customWidth="1" width="11.5703125"/>
    <col min="15288" max="15288" customWidth="1" width="11.5703125"/>
    <col min="15289" max="15289" customWidth="1" width="11.5703125"/>
    <col min="15290" max="15290" customWidth="1" width="11.5703125"/>
    <col min="15291" max="15291" customWidth="1" width="11.5703125"/>
    <col min="15292" max="15292" customWidth="1" width="11.5703125"/>
    <col min="15293" max="15293" customWidth="1" width="11.5703125"/>
    <col min="15294" max="15294" customWidth="1" width="11.5703125"/>
    <col min="15295" max="15295" customWidth="1" width="11.5703125"/>
    <col min="15296" max="15296" customWidth="1" width="11.5703125"/>
    <col min="15297" max="15297" customWidth="1" width="11.5703125"/>
    <col min="15298" max="15298" customWidth="1" width="11.5703125"/>
    <col min="15299" max="15299" customWidth="1" width="11.5703125"/>
    <col min="15300" max="15300" customWidth="1" width="11.5703125"/>
    <col min="15301" max="15301" customWidth="1" width="11.5703125"/>
    <col min="15302" max="15302" customWidth="1" width="11.5703125"/>
    <col min="15303" max="15303" customWidth="1" width="11.5703125"/>
    <col min="15304" max="15304" customWidth="1" width="11.5703125"/>
    <col min="15305" max="15305" customWidth="1" width="11.5703125"/>
    <col min="15306" max="15306" customWidth="1" width="11.5703125"/>
    <col min="15307" max="15307" customWidth="1" width="11.5703125"/>
    <col min="15308" max="15308" customWidth="1" width="11.5703125"/>
    <col min="15309" max="15309" customWidth="1" width="11.5703125"/>
    <col min="15310" max="15310" customWidth="1" width="11.5703125"/>
    <col min="15311" max="15311" customWidth="1" width="11.5703125"/>
    <col min="15312" max="15312" customWidth="1" width="11.5703125"/>
    <col min="15313" max="15313" customWidth="1" width="11.5703125"/>
    <col min="15314" max="15314" customWidth="1" width="11.5703125"/>
    <col min="15315" max="15315" customWidth="1" width="11.5703125"/>
    <col min="15316" max="15316" customWidth="1" width="11.5703125"/>
    <col min="15317" max="15317" customWidth="1" width="11.5703125"/>
    <col min="15318" max="15318" customWidth="1" width="11.5703125"/>
    <col min="15319" max="15319" customWidth="1" width="11.5703125"/>
    <col min="15320" max="15320" customWidth="1" width="11.5703125"/>
    <col min="15321" max="15321" customWidth="1" width="11.5703125"/>
    <col min="15322" max="15322" customWidth="1" width="11.5703125"/>
    <col min="15323" max="15323" customWidth="1" width="11.5703125"/>
    <col min="15324" max="15324" customWidth="1" width="11.5703125"/>
    <col min="15325" max="15325" customWidth="1" width="11.5703125"/>
    <col min="15326" max="15326" customWidth="1" width="11.5703125"/>
    <col min="15327" max="15327" customWidth="1" width="11.5703125"/>
    <col min="15328" max="15328" customWidth="1" width="11.5703125"/>
    <col min="15329" max="15329" customWidth="1" width="11.5703125"/>
    <col min="15330" max="15330" customWidth="1" width="11.5703125"/>
    <col min="15331" max="15331" customWidth="1" width="11.5703125"/>
    <col min="15332" max="15332" customWidth="1" width="11.5703125"/>
    <col min="15333" max="15333" customWidth="1" width="11.5703125"/>
    <col min="15334" max="15334" customWidth="1" width="11.5703125"/>
    <col min="15335" max="15335" customWidth="1" width="11.5703125"/>
    <col min="15336" max="15336" customWidth="1" width="11.5703125"/>
    <col min="15337" max="15337" customWidth="1" width="11.5703125"/>
    <col min="15338" max="15338" customWidth="1" width="11.5703125"/>
    <col min="15339" max="15339" customWidth="1" width="11.5703125"/>
    <col min="15340" max="15340" customWidth="1" width="11.5703125"/>
    <col min="15341" max="15341" customWidth="1" width="11.5703125"/>
    <col min="15342" max="15342" customWidth="1" width="11.5703125"/>
    <col min="15343" max="15343" customWidth="1" width="11.5703125"/>
    <col min="15344" max="15344" customWidth="1" width="11.5703125"/>
    <col min="15345" max="15345" customWidth="1" width="11.5703125"/>
    <col min="15346" max="15346" customWidth="1" width="11.5703125"/>
    <col min="15347" max="15347" customWidth="1" width="11.5703125"/>
    <col min="15348" max="15348" customWidth="1" width="11.5703125"/>
    <col min="15349" max="15349" customWidth="1" width="11.5703125"/>
    <col min="15350" max="15350" customWidth="1" width="11.5703125"/>
    <col min="15351" max="15351" customWidth="1" width="11.5703125"/>
    <col min="15352" max="15352" customWidth="1" width="11.5703125"/>
    <col min="15353" max="15353" customWidth="1" width="11.5703125"/>
    <col min="15354" max="15354" customWidth="1" width="11.5703125"/>
    <col min="15355" max="15355" customWidth="1" width="11.5703125"/>
    <col min="15356" max="15356" customWidth="1" width="11.5703125"/>
    <col min="15357" max="15357" customWidth="1" width="11.5703125"/>
    <col min="15358" max="15358" customWidth="1" width="11.5703125"/>
    <col min="15359" max="15359" customWidth="1" width="11.5703125"/>
    <col min="15360" max="15360" customWidth="1" width="11.5703125"/>
    <col min="15361" max="15361" customWidth="1" width="11.5703125"/>
    <col min="15362" max="15362" customWidth="1" width="11.5703125"/>
    <col min="15363" max="15363" customWidth="1" width="11.5703125"/>
    <col min="15364" max="15364" customWidth="1" width="11.5703125"/>
    <col min="15365" max="15365" customWidth="1" width="11.5703125"/>
    <col min="15366" max="15366" customWidth="1" width="11.5703125"/>
    <col min="15367" max="15367" customWidth="1" width="11.5703125"/>
    <col min="15368" max="15368" customWidth="1" width="11.5703125"/>
    <col min="15369" max="15369" customWidth="1" width="11.5703125"/>
    <col min="15370" max="15370" customWidth="1" width="11.5703125"/>
    <col min="15371" max="15371" customWidth="1" width="11.5703125"/>
    <col min="15372" max="15372" customWidth="1" width="11.5703125"/>
    <col min="15373" max="15373" customWidth="1" width="11.5703125"/>
    <col min="15374" max="15374" customWidth="1" width="11.5703125"/>
    <col min="15375" max="15375" customWidth="1" width="11.5703125"/>
    <col min="15376" max="15376" customWidth="1" width="11.5703125"/>
    <col min="15377" max="15377" customWidth="1" width="11.5703125"/>
    <col min="15378" max="15378" customWidth="1" width="11.5703125"/>
    <col min="15379" max="15379" customWidth="1" width="11.5703125"/>
    <col min="15380" max="15380" customWidth="1" width="11.5703125"/>
    <col min="15381" max="15381" customWidth="1" width="11.5703125"/>
    <col min="15382" max="15382" customWidth="1" width="11.5703125"/>
    <col min="15383" max="15383" customWidth="1" width="11.5703125"/>
    <col min="15384" max="15384" customWidth="1" width="11.5703125"/>
    <col min="15385" max="15385" customWidth="1" width="11.5703125"/>
    <col min="15386" max="15386" customWidth="1" width="11.5703125"/>
    <col min="15387" max="15387" customWidth="1" width="11.5703125"/>
    <col min="15388" max="15388" customWidth="1" width="11.5703125"/>
    <col min="15389" max="15389" customWidth="1" width="11.5703125"/>
    <col min="15390" max="15390" customWidth="1" width="11.5703125"/>
    <col min="15391" max="15391" customWidth="1" width="11.5703125"/>
    <col min="15392" max="15392" customWidth="1" width="11.5703125"/>
    <col min="15393" max="15393" customWidth="1" width="11.5703125"/>
    <col min="15394" max="15394" customWidth="1" width="11.5703125"/>
    <col min="15395" max="15395" customWidth="1" width="11.5703125"/>
    <col min="15396" max="15396" customWidth="1" width="11.5703125"/>
    <col min="15397" max="15397" customWidth="1" width="11.5703125"/>
    <col min="15398" max="15398" customWidth="1" width="11.5703125"/>
    <col min="15399" max="15399" customWidth="1" width="11.5703125"/>
    <col min="15400" max="15400" customWidth="1" width="11.5703125"/>
    <col min="15401" max="15401" customWidth="1" width="11.5703125"/>
    <col min="15402" max="15402" customWidth="1" width="11.5703125"/>
    <col min="15403" max="15403" customWidth="1" width="11.5703125"/>
    <col min="15404" max="15404" customWidth="1" width="11.5703125"/>
    <col min="15405" max="15405" customWidth="1" width="11.5703125"/>
    <col min="15406" max="15406" customWidth="1" width="11.5703125"/>
    <col min="15407" max="15407" customWidth="1" width="11.5703125"/>
    <col min="15408" max="15408" customWidth="1" width="11.5703125"/>
    <col min="15409" max="15409" customWidth="1" width="11.5703125"/>
    <col min="15410" max="15410" customWidth="1" width="11.5703125"/>
    <col min="15411" max="15411" customWidth="1" width="11.5703125"/>
    <col min="15412" max="15412" customWidth="1" width="11.5703125"/>
    <col min="15413" max="15413" customWidth="1" width="11.5703125"/>
    <col min="15414" max="15414" customWidth="1" width="11.5703125"/>
    <col min="15415" max="15415" customWidth="1" width="11.5703125"/>
    <col min="15416" max="15416" customWidth="1" width="11.5703125"/>
    <col min="15417" max="15417" customWidth="1" width="11.5703125"/>
    <col min="15418" max="15418" customWidth="1" width="11.5703125"/>
    <col min="15419" max="15419" customWidth="1" width="11.5703125"/>
    <col min="15420" max="15420" customWidth="1" width="11.5703125"/>
    <col min="15421" max="15421" customWidth="1" width="11.5703125"/>
    <col min="15422" max="15422" customWidth="1" width="11.5703125"/>
    <col min="15423" max="15423" customWidth="1" width="11.5703125"/>
    <col min="15424" max="15424" customWidth="1" width="11.5703125"/>
    <col min="15425" max="15425" customWidth="1" width="11.5703125"/>
    <col min="15426" max="15426" customWidth="1" width="11.5703125"/>
    <col min="15427" max="15427" customWidth="1" width="11.5703125"/>
    <col min="15428" max="15428" customWidth="1" width="11.5703125"/>
    <col min="15429" max="15429" customWidth="1" width="11.5703125"/>
    <col min="15430" max="15430" customWidth="1" width="11.5703125"/>
    <col min="15431" max="15431" customWidth="1" width="11.5703125"/>
    <col min="15432" max="15432" customWidth="1" width="11.5703125"/>
    <col min="15433" max="15433" customWidth="1" width="11.5703125"/>
    <col min="15434" max="15434" customWidth="1" width="11.5703125"/>
    <col min="15435" max="15435" customWidth="1" width="11.5703125"/>
    <col min="15436" max="15436" customWidth="1" width="11.5703125"/>
    <col min="15437" max="15437" customWidth="1" width="11.5703125"/>
    <col min="15438" max="15438" customWidth="1" width="11.5703125"/>
    <col min="15439" max="15439" customWidth="1" width="11.5703125"/>
    <col min="15440" max="15440" customWidth="1" width="11.5703125"/>
    <col min="15441" max="15441" customWidth="1" width="11.5703125"/>
    <col min="15442" max="15442" customWidth="1" width="11.5703125"/>
    <col min="15443" max="15443" customWidth="1" width="11.5703125"/>
    <col min="15444" max="15444" customWidth="1" width="11.5703125"/>
    <col min="15445" max="15445" customWidth="1" width="11.5703125"/>
    <col min="15446" max="15446" customWidth="1" width="11.5703125"/>
    <col min="15447" max="15447" customWidth="1" width="11.5703125"/>
    <col min="15448" max="15448" customWidth="1" width="11.5703125"/>
    <col min="15449" max="15449" customWidth="1" width="11.5703125"/>
    <col min="15450" max="15450" customWidth="1" width="11.5703125"/>
    <col min="15451" max="15451" customWidth="1" width="11.5703125"/>
    <col min="15452" max="15452" customWidth="1" width="11.5703125"/>
    <col min="15453" max="15453" customWidth="1" width="11.5703125"/>
    <col min="15454" max="15454" customWidth="1" width="11.5703125"/>
    <col min="15455" max="15455" customWidth="1" width="11.5703125"/>
    <col min="15456" max="15456" customWidth="1" width="11.5703125"/>
    <col min="15457" max="15457" customWidth="1" width="11.5703125"/>
    <col min="15458" max="15458" customWidth="1" width="11.5703125"/>
    <col min="15459" max="15459" customWidth="1" width="11.5703125"/>
    <col min="15460" max="15460" customWidth="1" width="11.5703125"/>
    <col min="15461" max="15461" customWidth="1" width="11.5703125"/>
    <col min="15462" max="15462" customWidth="1" width="11.5703125"/>
    <col min="15463" max="15463" customWidth="1" width="11.5703125"/>
    <col min="15464" max="15464" customWidth="1" width="11.5703125"/>
    <col min="15465" max="15465" customWidth="1" width="11.5703125"/>
    <col min="15466" max="15466" customWidth="1" width="11.5703125"/>
    <col min="15467" max="15467" customWidth="1" width="11.5703125"/>
    <col min="15468" max="15468" customWidth="1" width="11.5703125"/>
    <col min="15469" max="15469" customWidth="1" width="11.5703125"/>
    <col min="15470" max="15470" customWidth="1" width="11.5703125"/>
    <col min="15471" max="15471" customWidth="1" width="11.5703125"/>
    <col min="15472" max="15472" customWidth="1" width="11.5703125"/>
    <col min="15473" max="15473" customWidth="1" width="11.5703125"/>
    <col min="15474" max="15474" customWidth="1" width="11.5703125"/>
    <col min="15475" max="15475" customWidth="1" width="11.5703125"/>
    <col min="15476" max="15476" customWidth="1" width="11.5703125"/>
    <col min="15477" max="15477" customWidth="1" width="11.5703125"/>
    <col min="15478" max="15478" customWidth="1" width="11.5703125"/>
    <col min="15479" max="15479" customWidth="1" width="11.5703125"/>
    <col min="15480" max="15480" customWidth="1" width="11.5703125"/>
    <col min="15481" max="15481" customWidth="1" width="11.5703125"/>
    <col min="15482" max="15482" customWidth="1" width="11.5703125"/>
    <col min="15483" max="15483" customWidth="1" width="11.5703125"/>
    <col min="15484" max="15484" customWidth="1" width="11.5703125"/>
    <col min="15485" max="15485" customWidth="1" width="11.5703125"/>
    <col min="15486" max="15486" customWidth="1" width="11.5703125"/>
    <col min="15487" max="15487" customWidth="1" width="11.5703125"/>
    <col min="15488" max="15488" customWidth="1" width="11.5703125"/>
    <col min="15489" max="15489" customWidth="1" width="11.5703125"/>
    <col min="15490" max="15490" customWidth="1" width="11.5703125"/>
    <col min="15491" max="15491" customWidth="1" width="11.5703125"/>
    <col min="15492" max="15492" customWidth="1" width="11.5703125"/>
    <col min="15493" max="15493" customWidth="1" width="11.5703125"/>
    <col min="15494" max="15494" customWidth="1" width="11.5703125"/>
    <col min="15495" max="15495" customWidth="1" width="11.5703125"/>
    <col min="15496" max="15496" customWidth="1" width="11.5703125"/>
    <col min="15497" max="15497" customWidth="1" width="11.5703125"/>
    <col min="15498" max="15498" customWidth="1" width="11.5703125"/>
    <col min="15499" max="15499" customWidth="1" width="11.5703125"/>
    <col min="15500" max="15500" customWidth="1" width="11.5703125"/>
    <col min="15501" max="15501" customWidth="1" width="11.5703125"/>
    <col min="15502" max="15502" customWidth="1" width="11.5703125"/>
    <col min="15503" max="15503" customWidth="1" width="11.5703125"/>
    <col min="15504" max="15504" customWidth="1" width="11.5703125"/>
    <col min="15505" max="15505" customWidth="1" width="11.5703125"/>
    <col min="15506" max="15506" customWidth="1" width="11.5703125"/>
    <col min="15507" max="15507" customWidth="1" width="11.5703125"/>
    <col min="15508" max="15508" customWidth="1" width="11.5703125"/>
    <col min="15509" max="15509" customWidth="1" width="11.5703125"/>
    <col min="15510" max="15510" customWidth="1" width="11.5703125"/>
    <col min="15511" max="15511" customWidth="1" width="11.5703125"/>
    <col min="15512" max="15512" customWidth="1" width="11.5703125"/>
    <col min="15513" max="15513" customWidth="1" width="11.5703125"/>
    <col min="15514" max="15514" customWidth="1" width="11.5703125"/>
    <col min="15515" max="15515" customWidth="1" width="11.5703125"/>
    <col min="15516" max="15516" customWidth="1" width="11.5703125"/>
    <col min="15517" max="15517" customWidth="1" width="11.5703125"/>
    <col min="15518" max="15518" customWidth="1" width="11.5703125"/>
    <col min="15519" max="15519" customWidth="1" width="11.5703125"/>
    <col min="15520" max="15520" customWidth="1" width="11.5703125"/>
    <col min="15521" max="15521" customWidth="1" width="11.5703125"/>
    <col min="15522" max="15522" customWidth="1" width="11.5703125"/>
    <col min="15523" max="15523" customWidth="1" width="11.5703125"/>
    <col min="15524" max="15524" customWidth="1" width="11.5703125"/>
    <col min="15525" max="15525" customWidth="1" width="11.5703125"/>
    <col min="15526" max="15526" customWidth="1" width="11.5703125"/>
    <col min="15527" max="15527" customWidth="1" width="11.5703125"/>
    <col min="15528" max="15528" customWidth="1" width="11.5703125"/>
    <col min="15529" max="15529" customWidth="1" width="11.5703125"/>
    <col min="15530" max="15530" customWidth="1" width="11.5703125"/>
    <col min="15531" max="15531" customWidth="1" width="11.5703125"/>
    <col min="15532" max="15532" customWidth="1" width="11.5703125"/>
    <col min="15533" max="15533" customWidth="1" width="11.5703125"/>
    <col min="15534" max="15534" customWidth="1" width="11.5703125"/>
    <col min="15535" max="15535" customWidth="1" width="11.5703125"/>
    <col min="15536" max="15536" customWidth="1" width="11.5703125"/>
    <col min="15537" max="15537" customWidth="1" width="11.5703125"/>
    <col min="15538" max="15538" customWidth="1" width="11.5703125"/>
    <col min="15539" max="15539" customWidth="1" width="11.5703125"/>
    <col min="15540" max="15540" customWidth="1" width="11.5703125"/>
    <col min="15541" max="15541" customWidth="1" width="11.5703125"/>
    <col min="15542" max="15542" customWidth="1" width="11.5703125"/>
    <col min="15543" max="15543" customWidth="1" width="11.5703125"/>
    <col min="15544" max="15544" customWidth="1" width="11.5703125"/>
    <col min="15545" max="15545" customWidth="1" width="11.5703125"/>
    <col min="15546" max="15546" customWidth="1" width="11.5703125"/>
    <col min="15547" max="15547" customWidth="1" width="11.5703125"/>
    <col min="15548" max="15548" customWidth="1" width="11.5703125"/>
    <col min="15549" max="15549" customWidth="1" width="11.5703125"/>
    <col min="15550" max="15550" customWidth="1" width="11.5703125"/>
    <col min="15551" max="15551" customWidth="1" width="11.5703125"/>
    <col min="15552" max="15552" customWidth="1" width="11.5703125"/>
    <col min="15553" max="15553" customWidth="1" width="11.5703125"/>
    <col min="15554" max="15554" customWidth="1" width="11.5703125"/>
    <col min="15555" max="15555" customWidth="1" width="11.5703125"/>
    <col min="15556" max="15556" customWidth="1" width="11.5703125"/>
    <col min="15557" max="15557" customWidth="1" width="11.5703125"/>
    <col min="15558" max="15558" customWidth="1" width="11.5703125"/>
    <col min="15559" max="15559" customWidth="1" width="11.5703125"/>
    <col min="15560" max="15560" customWidth="1" width="11.5703125"/>
    <col min="15561" max="15561" customWidth="1" width="11.5703125"/>
    <col min="15562" max="15562" customWidth="1" width="11.5703125"/>
    <col min="15563" max="15563" customWidth="1" width="11.5703125"/>
    <col min="15564" max="15564" customWidth="1" width="11.5703125"/>
    <col min="15565" max="15565" customWidth="1" width="11.5703125"/>
    <col min="15566" max="15566" customWidth="1" width="11.5703125"/>
    <col min="15567" max="15567" customWidth="1" width="11.5703125"/>
    <col min="15568" max="15568" customWidth="1" width="11.5703125"/>
    <col min="15569" max="15569" customWidth="1" width="11.5703125"/>
    <col min="15570" max="15570" customWidth="1" width="11.5703125"/>
    <col min="15571" max="15571" customWidth="1" width="11.5703125"/>
    <col min="15572" max="15572" customWidth="1" width="11.5703125"/>
    <col min="15573" max="15573" customWidth="1" width="11.5703125"/>
    <col min="15574" max="15574" customWidth="1" width="11.5703125"/>
    <col min="15575" max="15575" customWidth="1" width="11.5703125"/>
    <col min="15576" max="15576" customWidth="1" width="11.5703125"/>
    <col min="15577" max="15577" customWidth="1" width="11.5703125"/>
    <col min="15578" max="15578" customWidth="1" width="11.5703125"/>
    <col min="15579" max="15579" customWidth="1" width="11.5703125"/>
    <col min="15580" max="15580" customWidth="1" width="11.5703125"/>
    <col min="15581" max="15581" customWidth="1" width="11.5703125"/>
    <col min="15582" max="15582" customWidth="1" width="11.5703125"/>
    <col min="15583" max="15583" customWidth="1" width="11.5703125"/>
    <col min="15584" max="15584" customWidth="1" width="11.5703125"/>
    <col min="15585" max="15585" customWidth="1" width="11.5703125"/>
    <col min="15586" max="15586" customWidth="1" width="11.5703125"/>
    <col min="15587" max="15587" customWidth="1" width="11.5703125"/>
    <col min="15588" max="15588" customWidth="1" width="11.5703125"/>
    <col min="15589" max="15589" customWidth="1" width="11.5703125"/>
    <col min="15590" max="15590" customWidth="1" width="11.5703125"/>
    <col min="15591" max="15591" customWidth="1" width="11.5703125"/>
    <col min="15592" max="15592" customWidth="1" width="11.5703125"/>
    <col min="15593" max="15593" customWidth="1" width="11.5703125"/>
    <col min="15594" max="15594" customWidth="1" width="11.5703125"/>
    <col min="15595" max="15595" customWidth="1" width="11.5703125"/>
    <col min="15596" max="15596" customWidth="1" width="11.5703125"/>
    <col min="15597" max="15597" customWidth="1" width="11.5703125"/>
    <col min="15598" max="15598" customWidth="1" width="11.5703125"/>
    <col min="15599" max="15599" customWidth="1" width="11.5703125"/>
    <col min="15600" max="15600" customWidth="1" width="11.5703125"/>
    <col min="15601" max="15601" customWidth="1" width="11.5703125"/>
    <col min="15602" max="15602" customWidth="1" width="11.5703125"/>
    <col min="15603" max="15603" customWidth="1" width="11.5703125"/>
    <col min="15604" max="15604" customWidth="1" width="11.5703125"/>
    <col min="15605" max="15605" customWidth="1" width="11.5703125"/>
    <col min="15606" max="15606" customWidth="1" width="11.5703125"/>
    <col min="15607" max="15607" customWidth="1" width="11.5703125"/>
    <col min="15608" max="15608" customWidth="1" width="11.5703125"/>
    <col min="15609" max="15609" customWidth="1" width="11.5703125"/>
    <col min="15610" max="15610" customWidth="1" width="11.5703125"/>
    <col min="15611" max="15611" customWidth="1" width="11.5703125"/>
    <col min="15612" max="15612" customWidth="1" width="11.5703125"/>
    <col min="15613" max="15613" customWidth="1" width="11.5703125"/>
    <col min="15614" max="15614" customWidth="1" width="11.5703125"/>
    <col min="15615" max="15615" customWidth="1" width="11.5703125"/>
    <col min="15616" max="15616" customWidth="1" width="11.5703125"/>
    <col min="15617" max="15617" customWidth="1" width="11.5703125"/>
    <col min="15618" max="15618" customWidth="1" width="11.5703125"/>
    <col min="15619" max="15619" customWidth="1" width="11.5703125"/>
    <col min="15620" max="15620" customWidth="1" width="11.5703125"/>
    <col min="15621" max="15621" customWidth="1" width="11.5703125"/>
    <col min="15622" max="15622" customWidth="1" width="11.5703125"/>
    <col min="15623" max="15623" customWidth="1" width="11.5703125"/>
    <col min="15624" max="15624" customWidth="1" width="11.5703125"/>
    <col min="15625" max="15625" customWidth="1" width="11.5703125"/>
    <col min="15626" max="15626" customWidth="1" width="11.5703125"/>
    <col min="15627" max="15627" customWidth="1" width="11.5703125"/>
    <col min="15628" max="15628" customWidth="1" width="11.5703125"/>
    <col min="15629" max="15629" customWidth="1" width="11.5703125"/>
    <col min="15630" max="15630" customWidth="1" width="11.5703125"/>
    <col min="15631" max="15631" customWidth="1" width="11.5703125"/>
    <col min="15632" max="15632" customWidth="1" width="11.5703125"/>
    <col min="15633" max="15633" customWidth="1" width="11.5703125"/>
    <col min="15634" max="15634" customWidth="1" width="11.5703125"/>
    <col min="15635" max="15635" customWidth="1" width="11.5703125"/>
    <col min="15636" max="15636" customWidth="1" width="11.5703125"/>
    <col min="15637" max="15637" customWidth="1" width="11.5703125"/>
    <col min="15638" max="15638" customWidth="1" width="11.5703125"/>
    <col min="15639" max="15639" customWidth="1" width="11.5703125"/>
    <col min="15640" max="15640" customWidth="1" width="11.5703125"/>
    <col min="15641" max="15641" customWidth="1" width="11.5703125"/>
    <col min="15642" max="15642" customWidth="1" width="11.5703125"/>
    <col min="15643" max="15643" customWidth="1" width="11.5703125"/>
    <col min="15644" max="15644" customWidth="1" width="11.5703125"/>
    <col min="15645" max="15645" customWidth="1" width="11.5703125"/>
    <col min="15646" max="15646" customWidth="1" width="11.5703125"/>
    <col min="15647" max="15647" customWidth="1" width="11.5703125"/>
    <col min="15648" max="15648" customWidth="1" width="11.5703125"/>
    <col min="15649" max="15649" customWidth="1" width="11.5703125"/>
    <col min="15650" max="15650" customWidth="1" width="11.5703125"/>
    <col min="15651" max="15651" customWidth="1" width="11.5703125"/>
    <col min="15652" max="15652" customWidth="1" width="11.5703125"/>
    <col min="15653" max="15653" customWidth="1" width="11.5703125"/>
    <col min="15654" max="15654" customWidth="1" width="11.5703125"/>
    <col min="15655" max="15655" customWidth="1" width="11.5703125"/>
    <col min="15656" max="15656" customWidth="1" width="11.5703125"/>
    <col min="15657" max="15657" customWidth="1" width="11.5703125"/>
    <col min="15658" max="15658" customWidth="1" width="11.5703125"/>
    <col min="15659" max="15659" customWidth="1" width="11.5703125"/>
    <col min="15660" max="15660" customWidth="1" width="11.5703125"/>
    <col min="15661" max="15661" customWidth="1" width="11.5703125"/>
    <col min="15662" max="15662" customWidth="1" width="11.5703125"/>
    <col min="15663" max="15663" customWidth="1" width="11.5703125"/>
    <col min="15664" max="15664" customWidth="1" width="11.5703125"/>
    <col min="15665" max="15665" customWidth="1" width="11.5703125"/>
    <col min="15666" max="15666" customWidth="1" width="11.5703125"/>
    <col min="15667" max="15667" customWidth="1" width="11.5703125"/>
    <col min="15668" max="15668" customWidth="1" width="11.5703125"/>
    <col min="15669" max="15669" customWidth="1" width="11.5703125"/>
    <col min="15670" max="15670" customWidth="1" width="11.5703125"/>
    <col min="15671" max="15671" customWidth="1" width="11.5703125"/>
    <col min="15672" max="15672" customWidth="1" width="11.5703125"/>
    <col min="15673" max="15673" customWidth="1" width="11.5703125"/>
    <col min="15674" max="15674" customWidth="1" width="11.5703125"/>
    <col min="15675" max="15675" customWidth="1" width="11.5703125"/>
    <col min="15676" max="15676" customWidth="1" width="11.5703125"/>
    <col min="15677" max="15677" customWidth="1" width="11.5703125"/>
    <col min="15678" max="15678" customWidth="1" width="11.5703125"/>
    <col min="15679" max="15679" customWidth="1" width="11.5703125"/>
    <col min="15680" max="15680" customWidth="1" width="11.5703125"/>
    <col min="15681" max="15681" customWidth="1" width="11.5703125"/>
    <col min="15682" max="15682" customWidth="1" width="11.5703125"/>
    <col min="15683" max="15683" customWidth="1" width="11.5703125"/>
    <col min="15684" max="15684" customWidth="1" width="11.5703125"/>
    <col min="15685" max="15685" customWidth="1" width="11.5703125"/>
    <col min="15686" max="15686" customWidth="1" width="11.5703125"/>
    <col min="15687" max="15687" customWidth="1" width="11.5703125"/>
    <col min="15688" max="15688" customWidth="1" width="11.5703125"/>
    <col min="15689" max="15689" customWidth="1" width="11.5703125"/>
    <col min="15690" max="15690" customWidth="1" width="11.5703125"/>
    <col min="15691" max="15691" customWidth="1" width="11.5703125"/>
    <col min="15692" max="15692" customWidth="1" width="11.5703125"/>
    <col min="15693" max="15693" customWidth="1" width="11.5703125"/>
    <col min="15694" max="15694" customWidth="1" width="11.5703125"/>
    <col min="15695" max="15695" customWidth="1" width="11.5703125"/>
    <col min="15696" max="15696" customWidth="1" width="11.5703125"/>
    <col min="15697" max="15697" customWidth="1" width="11.5703125"/>
    <col min="15698" max="15698" customWidth="1" width="11.5703125"/>
    <col min="15699" max="15699" customWidth="1" width="11.5703125"/>
    <col min="15700" max="15700" customWidth="1" width="11.5703125"/>
    <col min="15701" max="15701" customWidth="1" width="11.5703125"/>
    <col min="15702" max="15702" customWidth="1" width="11.5703125"/>
    <col min="15703" max="15703" customWidth="1" width="11.5703125"/>
    <col min="15704" max="15704" customWidth="1" width="11.5703125"/>
    <col min="15705" max="15705" customWidth="1" width="11.5703125"/>
    <col min="15706" max="15706" customWidth="1" width="11.5703125"/>
    <col min="15707" max="15707" customWidth="1" width="11.5703125"/>
    <col min="15708" max="15708" customWidth="1" width="11.5703125"/>
    <col min="15709" max="15709" customWidth="1" width="11.5703125"/>
    <col min="15710" max="15710" customWidth="1" width="11.5703125"/>
    <col min="15711" max="15711" customWidth="1" width="11.5703125"/>
    <col min="15712" max="15712" customWidth="1" width="11.5703125"/>
    <col min="15713" max="15713" customWidth="1" width="11.5703125"/>
    <col min="15714" max="15714" customWidth="1" width="11.5703125"/>
    <col min="15715" max="15715" customWidth="1" width="11.5703125"/>
    <col min="15716" max="15716" customWidth="1" width="11.5703125"/>
    <col min="15717" max="15717" customWidth="1" width="11.5703125"/>
    <col min="15718" max="15718" customWidth="1" width="11.5703125"/>
    <col min="15719" max="15719" customWidth="1" width="11.5703125"/>
    <col min="15720" max="15720" customWidth="1" width="11.5703125"/>
    <col min="15721" max="15721" customWidth="1" width="11.5703125"/>
    <col min="15722" max="15722" customWidth="1" width="11.5703125"/>
    <col min="15723" max="15723" customWidth="1" width="11.5703125"/>
    <col min="15724" max="15724" customWidth="1" width="11.5703125"/>
    <col min="15725" max="15725" customWidth="1" width="11.5703125"/>
    <col min="15726" max="15726" customWidth="1" width="11.5703125"/>
    <col min="15727" max="15727" customWidth="1" width="11.5703125"/>
    <col min="15728" max="15728" customWidth="1" width="11.5703125"/>
    <col min="15729" max="15729" customWidth="1" width="11.5703125"/>
    <col min="15730" max="15730" customWidth="1" width="11.5703125"/>
    <col min="15731" max="15731" customWidth="1" width="11.5703125"/>
    <col min="15732" max="15732" customWidth="1" width="11.5703125"/>
    <col min="15733" max="15733" customWidth="1" width="11.5703125"/>
    <col min="15734" max="15734" customWidth="1" width="11.5703125"/>
    <col min="15735" max="15735" customWidth="1" width="11.5703125"/>
    <col min="15736" max="15736" customWidth="1" width="11.5703125"/>
    <col min="15737" max="15737" customWidth="1" width="11.5703125"/>
    <col min="15738" max="15738" customWidth="1" width="11.5703125"/>
    <col min="15739" max="15739" customWidth="1" width="11.5703125"/>
    <col min="15740" max="15740" customWidth="1" width="11.5703125"/>
    <col min="15741" max="15741" customWidth="1" width="11.5703125"/>
    <col min="15742" max="15742" customWidth="1" width="11.5703125"/>
    <col min="15743" max="15743" customWidth="1" width="11.5703125"/>
    <col min="15744" max="15744" customWidth="1" width="11.5703125"/>
    <col min="15745" max="15745" customWidth="1" width="11.5703125"/>
    <col min="15746" max="15746" customWidth="1" width="11.5703125"/>
    <col min="15747" max="15747" customWidth="1" width="11.5703125"/>
    <col min="15748" max="15748" customWidth="1" width="11.5703125"/>
    <col min="15749" max="15749" customWidth="1" width="11.5703125"/>
    <col min="15750" max="15750" customWidth="1" width="11.5703125"/>
    <col min="15751" max="15751" customWidth="1" width="11.5703125"/>
    <col min="15752" max="15752" customWidth="1" width="11.5703125"/>
    <col min="15753" max="15753" customWidth="1" width="11.5703125"/>
    <col min="15754" max="15754" customWidth="1" width="11.5703125"/>
    <col min="15755" max="15755" customWidth="1" width="11.5703125"/>
    <col min="15756" max="15756" customWidth="1" width="11.5703125"/>
    <col min="15757" max="15757" customWidth="1" width="11.5703125"/>
    <col min="15758" max="15758" customWidth="1" width="11.5703125"/>
    <col min="15759" max="15759" customWidth="1" width="11.5703125"/>
    <col min="15760" max="15760" customWidth="1" width="11.5703125"/>
    <col min="15761" max="15761" customWidth="1" width="11.5703125"/>
    <col min="15762" max="15762" customWidth="1" width="11.5703125"/>
    <col min="15763" max="15763" customWidth="1" width="11.5703125"/>
    <col min="15764" max="15764" customWidth="1" width="11.5703125"/>
    <col min="15765" max="15765" customWidth="1" width="11.5703125"/>
    <col min="15766" max="15766" customWidth="1" width="11.5703125"/>
    <col min="15767" max="15767" customWidth="1" width="11.5703125"/>
    <col min="15768" max="15768" customWidth="1" width="11.5703125"/>
    <col min="15769" max="15769" customWidth="1" width="11.5703125"/>
    <col min="15770" max="15770" customWidth="1" width="11.5703125"/>
    <col min="15771" max="15771" customWidth="1" width="11.5703125"/>
    <col min="15772" max="15772" customWidth="1" width="11.5703125"/>
    <col min="15773" max="15773" customWidth="1" width="11.5703125"/>
    <col min="15774" max="15774" customWidth="1" width="11.5703125"/>
    <col min="15775" max="15775" customWidth="1" width="11.5703125"/>
    <col min="15776" max="15776" customWidth="1" width="11.5703125"/>
    <col min="15777" max="15777" customWidth="1" width="11.5703125"/>
    <col min="15778" max="15778" customWidth="1" width="11.5703125"/>
    <col min="15779" max="15779" customWidth="1" width="11.5703125"/>
    <col min="15780" max="15780" customWidth="1" width="11.5703125"/>
    <col min="15781" max="15781" customWidth="1" width="11.5703125"/>
    <col min="15782" max="15782" customWidth="1" width="11.5703125"/>
    <col min="15783" max="15783" customWidth="1" width="11.5703125"/>
    <col min="15784" max="15784" customWidth="1" width="11.5703125"/>
    <col min="15785" max="15785" customWidth="1" width="11.5703125"/>
    <col min="15786" max="15786" customWidth="1" width="11.5703125"/>
    <col min="15787" max="15787" customWidth="1" width="11.5703125"/>
    <col min="15788" max="15788" customWidth="1" width="11.5703125"/>
    <col min="15789" max="15789" customWidth="1" width="11.5703125"/>
    <col min="15790" max="15790" customWidth="1" width="11.5703125"/>
    <col min="15791" max="15791" customWidth="1" width="11.5703125"/>
    <col min="15792" max="15792" customWidth="1" width="11.5703125"/>
    <col min="15793" max="15793" customWidth="1" width="11.5703125"/>
    <col min="15794" max="15794" customWidth="1" width="11.5703125"/>
    <col min="15795" max="15795" customWidth="1" width="11.5703125"/>
    <col min="15796" max="15796" customWidth="1" width="11.5703125"/>
    <col min="15797" max="15797" customWidth="1" width="11.5703125"/>
    <col min="15798" max="15798" customWidth="1" width="11.5703125"/>
    <col min="15799" max="15799" customWidth="1" width="11.5703125"/>
    <col min="15800" max="15800" customWidth="1" width="11.5703125"/>
    <col min="15801" max="15801" customWidth="1" width="11.5703125"/>
    <col min="15802" max="15802" customWidth="1" width="11.5703125"/>
    <col min="15803" max="15803" customWidth="1" width="11.5703125"/>
    <col min="15804" max="15804" customWidth="1" width="11.5703125"/>
    <col min="15805" max="15805" customWidth="1" width="11.5703125"/>
    <col min="15806" max="15806" customWidth="1" width="11.5703125"/>
    <col min="15807" max="15807" customWidth="1" width="11.5703125"/>
    <col min="15808" max="15808" customWidth="1" width="11.5703125"/>
    <col min="15809" max="15809" customWidth="1" width="11.5703125"/>
    <col min="15810" max="15810" customWidth="1" width="11.5703125"/>
    <col min="15811" max="15811" customWidth="1" width="11.5703125"/>
    <col min="15812" max="15812" customWidth="1" width="11.5703125"/>
    <col min="15813" max="15813" customWidth="1" width="11.5703125"/>
    <col min="15814" max="15814" customWidth="1" width="11.5703125"/>
    <col min="15815" max="15815" customWidth="1" width="11.5703125"/>
    <col min="15816" max="15816" customWidth="1" width="11.5703125"/>
    <col min="15817" max="15817" customWidth="1" width="11.5703125"/>
    <col min="15818" max="15818" customWidth="1" width="11.5703125"/>
    <col min="15819" max="15819" customWidth="1" width="11.5703125"/>
    <col min="15820" max="15820" customWidth="1" width="11.5703125"/>
    <col min="15821" max="15821" customWidth="1" width="11.5703125"/>
    <col min="15822" max="15822" customWidth="1" width="11.5703125"/>
    <col min="15823" max="15823" customWidth="1" width="11.5703125"/>
    <col min="15824" max="15824" customWidth="1" width="11.5703125"/>
    <col min="15825" max="15825" customWidth="1" width="11.5703125"/>
    <col min="15826" max="15826" customWidth="1" width="11.5703125"/>
    <col min="15827" max="15827" customWidth="1" width="11.5703125"/>
    <col min="15828" max="15828" customWidth="1" width="11.5703125"/>
    <col min="15829" max="15829" customWidth="1" width="11.5703125"/>
    <col min="15830" max="15830" customWidth="1" width="11.5703125"/>
    <col min="15831" max="15831" customWidth="1" width="11.5703125"/>
    <col min="15832" max="15832" customWidth="1" width="11.5703125"/>
    <col min="15833" max="15833" customWidth="1" width="11.5703125"/>
    <col min="15834" max="15834" customWidth="1" width="11.5703125"/>
    <col min="15835" max="15835" customWidth="1" width="11.5703125"/>
    <col min="15836" max="15836" customWidth="1" width="11.5703125"/>
    <col min="15837" max="15837" customWidth="1" width="11.5703125"/>
    <col min="15838" max="15838" customWidth="1" width="11.5703125"/>
    <col min="15839" max="15839" customWidth="1" width="11.5703125"/>
    <col min="15840" max="15840" customWidth="1" width="11.5703125"/>
    <col min="15841" max="15841" customWidth="1" width="11.5703125"/>
    <col min="15842" max="15842" customWidth="1" width="11.5703125"/>
    <col min="15843" max="15843" customWidth="1" width="11.5703125"/>
    <col min="15844" max="15844" customWidth="1" width="11.5703125"/>
    <col min="15845" max="15845" customWidth="1" width="11.5703125"/>
    <col min="15846" max="15846" customWidth="1" width="11.5703125"/>
    <col min="15847" max="15847" customWidth="1" width="11.5703125"/>
    <col min="15848" max="15848" customWidth="1" width="11.5703125"/>
    <col min="15849" max="15849" customWidth="1" width="11.5703125"/>
    <col min="15850" max="15850" customWidth="1" width="11.5703125"/>
    <col min="15851" max="15851" customWidth="1" width="11.5703125"/>
    <col min="15852" max="15852" customWidth="1" width="11.5703125"/>
    <col min="15853" max="15853" customWidth="1" width="11.5703125"/>
    <col min="15854" max="15854" customWidth="1" width="11.5703125"/>
    <col min="15855" max="15855" customWidth="1" width="11.5703125"/>
    <col min="15856" max="15856" customWidth="1" width="11.5703125"/>
    <col min="15857" max="15857" customWidth="1" width="11.5703125"/>
    <col min="15858" max="15858" customWidth="1" width="11.5703125"/>
    <col min="15859" max="15859" customWidth="1" width="11.5703125"/>
    <col min="15860" max="15860" customWidth="1" width="11.5703125"/>
    <col min="15861" max="15861" customWidth="1" width="11.5703125"/>
    <col min="15862" max="15862" customWidth="1" width="11.5703125"/>
    <col min="15863" max="15863" customWidth="1" width="11.5703125"/>
    <col min="15864" max="15864" customWidth="1" width="11.5703125"/>
    <col min="15865" max="15865" customWidth="1" width="11.5703125"/>
    <col min="15866" max="15866" customWidth="1" width="11.5703125"/>
    <col min="15867" max="15867" customWidth="1" width="11.5703125"/>
    <col min="15868" max="15868" customWidth="1" width="11.5703125"/>
    <col min="15869" max="15869" customWidth="1" width="11.5703125"/>
    <col min="15870" max="15870" customWidth="1" width="11.5703125"/>
    <col min="15871" max="15871" customWidth="1" width="11.5703125"/>
    <col min="15872" max="15872" customWidth="1" width="11.5703125"/>
    <col min="15873" max="15873" customWidth="1" width="11.5703125"/>
    <col min="15874" max="15874" customWidth="1" width="11.5703125"/>
    <col min="15875" max="15875" customWidth="1" width="11.5703125"/>
    <col min="15876" max="15876" customWidth="1" width="11.5703125"/>
    <col min="15877" max="15877" customWidth="1" width="11.5703125"/>
    <col min="15878" max="15878" customWidth="1" width="11.5703125"/>
    <col min="15879" max="15879" customWidth="1" width="11.5703125"/>
    <col min="15880" max="15880" customWidth="1" width="11.5703125"/>
    <col min="15881" max="15881" customWidth="1" width="11.5703125"/>
    <col min="15882" max="15882" customWidth="1" width="11.5703125"/>
    <col min="15883" max="15883" customWidth="1" width="11.5703125"/>
    <col min="15884" max="15884" customWidth="1" width="11.5703125"/>
    <col min="15885" max="15885" customWidth="1" width="11.5703125"/>
    <col min="15886" max="15886" customWidth="1" width="11.5703125"/>
    <col min="15887" max="15887" customWidth="1" width="11.5703125"/>
    <col min="15888" max="15888" customWidth="1" width="11.5703125"/>
    <col min="15889" max="15889" customWidth="1" width="11.5703125"/>
    <col min="15890" max="15890" customWidth="1" width="11.5703125"/>
    <col min="15891" max="15891" customWidth="1" width="11.5703125"/>
    <col min="15892" max="15892" customWidth="1" width="11.5703125"/>
    <col min="15893" max="15893" customWidth="1" width="11.5703125"/>
    <col min="15894" max="15894" customWidth="1" width="11.5703125"/>
    <col min="15895" max="15895" customWidth="1" width="11.5703125"/>
    <col min="15896" max="15896" customWidth="1" width="11.5703125"/>
    <col min="15897" max="15897" customWidth="1" width="11.5703125"/>
    <col min="15898" max="15898" customWidth="1" width="11.5703125"/>
    <col min="15899" max="15899" customWidth="1" width="11.5703125"/>
    <col min="15900" max="15900" customWidth="1" width="11.5703125"/>
    <col min="15901" max="15901" customWidth="1" width="11.5703125"/>
    <col min="15902" max="15902" customWidth="1" width="11.5703125"/>
    <col min="15903" max="15903" customWidth="1" width="11.5703125"/>
    <col min="15904" max="15904" customWidth="1" width="11.5703125"/>
    <col min="15905" max="15905" customWidth="1" width="11.5703125"/>
    <col min="15906" max="15906" customWidth="1" width="11.5703125"/>
    <col min="15907" max="15907" customWidth="1" width="11.5703125"/>
    <col min="15908" max="15908" customWidth="1" width="11.5703125"/>
    <col min="15909" max="15909" customWidth="1" width="11.5703125"/>
    <col min="15910" max="15910" customWidth="1" width="11.5703125"/>
    <col min="15911" max="15911" customWidth="1" width="11.5703125"/>
    <col min="15912" max="15912" customWidth="1" width="11.5703125"/>
    <col min="15913" max="15913" customWidth="1" width="11.5703125"/>
    <col min="15914" max="15914" customWidth="1" width="11.5703125"/>
    <col min="15915" max="15915" customWidth="1" width="11.5703125"/>
    <col min="15916" max="15916" customWidth="1" width="11.5703125"/>
    <col min="15917" max="15917" customWidth="1" width="11.5703125"/>
    <col min="15918" max="15918" customWidth="1" width="11.5703125"/>
    <col min="15919" max="15919" customWidth="1" width="11.5703125"/>
    <col min="15920" max="15920" customWidth="1" width="11.5703125"/>
    <col min="15921" max="15921" customWidth="1" width="11.5703125"/>
    <col min="15922" max="15922" customWidth="1" width="11.5703125"/>
    <col min="15923" max="15923" customWidth="1" width="11.5703125"/>
    <col min="15924" max="15924" customWidth="1" width="11.5703125"/>
    <col min="15925" max="15925" customWidth="1" width="11.5703125"/>
    <col min="15926" max="15926" customWidth="1" width="11.5703125"/>
    <col min="15927" max="15927" customWidth="1" width="11.5703125"/>
    <col min="15928" max="15928" customWidth="1" width="11.5703125"/>
    <col min="15929" max="15929" customWidth="1" width="11.5703125"/>
    <col min="15930" max="15930" customWidth="1" width="11.5703125"/>
    <col min="15931" max="15931" customWidth="1" width="11.5703125"/>
    <col min="15932" max="15932" customWidth="1" width="11.5703125"/>
    <col min="15933" max="15933" customWidth="1" width="11.5703125"/>
    <col min="15934" max="15934" customWidth="1" width="11.5703125"/>
    <col min="15935" max="15935" customWidth="1" width="11.5703125"/>
    <col min="15936" max="15936" customWidth="1" width="11.5703125"/>
    <col min="15937" max="15937" customWidth="1" width="11.5703125"/>
    <col min="15938" max="15938" customWidth="1" width="11.5703125"/>
    <col min="15939" max="15939" customWidth="1" width="11.5703125"/>
    <col min="15940" max="15940" customWidth="1" width="11.5703125"/>
    <col min="15941" max="15941" customWidth="1" width="11.5703125"/>
    <col min="15942" max="15942" customWidth="1" width="11.5703125"/>
    <col min="15943" max="15943" customWidth="1" width="11.5703125"/>
    <col min="15944" max="15944" customWidth="1" width="11.5703125"/>
    <col min="15945" max="15945" customWidth="1" width="11.5703125"/>
    <col min="15946" max="15946" customWidth="1" width="11.5703125"/>
    <col min="15947" max="15947" customWidth="1" width="11.5703125"/>
    <col min="15948" max="15948" customWidth="1" width="11.5703125"/>
    <col min="15949" max="15949" customWidth="1" width="11.5703125"/>
    <col min="15950" max="15950" customWidth="1" width="11.5703125"/>
    <col min="15951" max="15951" customWidth="1" width="11.5703125"/>
    <col min="15952" max="15952" customWidth="1" width="11.5703125"/>
    <col min="15953" max="15953" customWidth="1" width="11.5703125"/>
    <col min="15954" max="15954" customWidth="1" width="11.5703125"/>
    <col min="15955" max="15955" customWidth="1" width="11.5703125"/>
    <col min="15956" max="15956" customWidth="1" width="11.5703125"/>
    <col min="15957" max="15957" customWidth="1" width="11.5703125"/>
    <col min="15958" max="15958" customWidth="1" width="11.5703125"/>
    <col min="15959" max="15959" customWidth="1" width="11.5703125"/>
    <col min="15960" max="15960" customWidth="1" width="11.5703125"/>
    <col min="15961" max="15961" customWidth="1" width="11.5703125"/>
    <col min="15962" max="15962" customWidth="1" width="11.5703125"/>
    <col min="15963" max="15963" customWidth="1" width="11.5703125"/>
    <col min="15964" max="15964" customWidth="1" width="11.5703125"/>
    <col min="15965" max="15965" customWidth="1" width="11.5703125"/>
    <col min="15966" max="15966" customWidth="1" width="11.5703125"/>
    <col min="15967" max="15967" customWidth="1" width="11.5703125"/>
    <col min="15968" max="15968" customWidth="1" width="11.5703125"/>
    <col min="15969" max="15969" customWidth="1" width="11.5703125"/>
    <col min="15970" max="15970" customWidth="1" width="11.5703125"/>
    <col min="15971" max="15971" customWidth="1" width="11.5703125"/>
    <col min="15972" max="15972" customWidth="1" width="11.5703125"/>
    <col min="15973" max="15973" customWidth="1" width="11.5703125"/>
    <col min="15974" max="15974" customWidth="1" width="11.5703125"/>
    <col min="15975" max="15975" customWidth="1" width="11.5703125"/>
    <col min="15976" max="15976" customWidth="1" width="11.5703125"/>
    <col min="15977" max="15977" customWidth="1" width="11.5703125"/>
    <col min="15978" max="15978" customWidth="1" width="11.5703125"/>
    <col min="15979" max="15979" customWidth="1" width="11.5703125"/>
    <col min="15980" max="15980" customWidth="1" width="11.5703125"/>
    <col min="15981" max="15981" customWidth="1" width="11.5703125"/>
    <col min="15982" max="15982" customWidth="1" width="11.5703125"/>
    <col min="15983" max="15983" customWidth="1" width="11.5703125"/>
    <col min="15984" max="15984" customWidth="1" width="11.5703125"/>
    <col min="15985" max="15985" customWidth="1" width="11.5703125"/>
    <col min="15986" max="15986" customWidth="1" width="11.5703125"/>
    <col min="15987" max="15987" customWidth="1" width="11.5703125"/>
    <col min="15988" max="15988" customWidth="1" width="11.5703125"/>
    <col min="15989" max="15989" customWidth="1" width="11.5703125"/>
    <col min="15990" max="15990" customWidth="1" width="11.5703125"/>
    <col min="15991" max="15991" customWidth="1" width="11.5703125"/>
    <col min="15992" max="15992" customWidth="1" width="11.5703125"/>
    <col min="15993" max="15993" customWidth="1" width="11.5703125"/>
    <col min="15994" max="15994" customWidth="1" width="11.5703125"/>
    <col min="15995" max="15995" customWidth="1" width="11.5703125"/>
    <col min="15996" max="15996" customWidth="1" width="11.5703125"/>
    <col min="15997" max="15997" customWidth="1" width="11.5703125"/>
    <col min="15998" max="15998" customWidth="1" width="11.5703125"/>
    <col min="15999" max="15999" customWidth="1" width="11.5703125"/>
    <col min="16000" max="16000" customWidth="1" width="11.5703125"/>
    <col min="16001" max="16001" customWidth="1" width="11.5703125"/>
    <col min="16002" max="16002" customWidth="1" width="11.5703125"/>
    <col min="16003" max="16003" customWidth="1" width="11.5703125"/>
    <col min="16004" max="16004" customWidth="1" width="11.5703125"/>
    <col min="16005" max="16005" customWidth="1" width="11.5703125"/>
    <col min="16006" max="16006" customWidth="1" width="11.5703125"/>
    <col min="16007" max="16007" customWidth="1" width="11.5703125"/>
    <col min="16008" max="16008" customWidth="1" width="11.5703125"/>
    <col min="16009" max="16009" customWidth="1" width="11.5703125"/>
    <col min="16010" max="16010" customWidth="1" width="11.5703125"/>
    <col min="16011" max="16011" customWidth="1" width="11.5703125"/>
    <col min="16012" max="16012" customWidth="1" width="11.5703125"/>
    <col min="16013" max="16013" customWidth="1" width="11.5703125"/>
    <col min="16014" max="16014" customWidth="1" width="11.5703125"/>
    <col min="16015" max="16015" customWidth="1" width="11.5703125"/>
    <col min="16016" max="16016" customWidth="1" width="11.5703125"/>
    <col min="16017" max="16017" customWidth="1" width="11.5703125"/>
    <col min="16018" max="16018" customWidth="1" width="11.5703125"/>
    <col min="16019" max="16019" customWidth="1" width="11.5703125"/>
    <col min="16020" max="16020" customWidth="1" width="11.5703125"/>
    <col min="16021" max="16021" customWidth="1" width="11.5703125"/>
    <col min="16022" max="16022" customWidth="1" width="11.5703125"/>
    <col min="16023" max="16023" customWidth="1" width="11.5703125"/>
    <col min="16024" max="16024" customWidth="1" width="11.5703125"/>
    <col min="16025" max="16025" customWidth="1" width="11.5703125"/>
    <col min="16026" max="16026" customWidth="1" width="11.5703125"/>
    <col min="16027" max="16027" customWidth="1" width="11.5703125"/>
    <col min="16028" max="16028" customWidth="1" width="11.5703125"/>
    <col min="16029" max="16029" customWidth="1" width="11.5703125"/>
    <col min="16030" max="16030" customWidth="1" width="11.5703125"/>
    <col min="16031" max="16031" customWidth="1" width="11.5703125"/>
    <col min="16032" max="16032" customWidth="1" width="11.5703125"/>
    <col min="16033" max="16033" customWidth="1" width="11.5703125"/>
    <col min="16034" max="16034" customWidth="1" width="11.5703125"/>
    <col min="16035" max="16035" customWidth="1" width="11.5703125"/>
    <col min="16036" max="16036" customWidth="1" width="11.5703125"/>
    <col min="16037" max="16037" customWidth="1" width="11.5703125"/>
    <col min="16038" max="16038" customWidth="1" width="11.5703125"/>
    <col min="16039" max="16039" customWidth="1" width="11.5703125"/>
    <col min="16040" max="16040" customWidth="1" width="11.5703125"/>
    <col min="16041" max="16041" customWidth="1" width="11.5703125"/>
    <col min="16042" max="16042" customWidth="1" width="11.5703125"/>
    <col min="16043" max="16043" customWidth="1" width="11.5703125"/>
    <col min="16044" max="16044" customWidth="1" width="11.5703125"/>
    <col min="16045" max="16045" customWidth="1" width="11.5703125"/>
    <col min="16046" max="16046" customWidth="1" width="11.5703125"/>
    <col min="16047" max="16047" customWidth="1" width="11.5703125"/>
    <col min="16048" max="16048" customWidth="1" width="11.5703125"/>
    <col min="16049" max="16049" customWidth="1" width="11.5703125"/>
    <col min="16050" max="16050" customWidth="1" width="11.5703125"/>
    <col min="16051" max="16051" customWidth="1" width="11.5703125"/>
    <col min="16052" max="16052" customWidth="1" width="11.5703125"/>
    <col min="16053" max="16053" customWidth="1" width="11.5703125"/>
    <col min="16054" max="16054" customWidth="1" width="11.5703125"/>
    <col min="16055" max="16055" customWidth="1" width="11.5703125"/>
    <col min="16056" max="16056" customWidth="1" width="11.5703125"/>
    <col min="16057" max="16057" customWidth="1" width="11.5703125"/>
    <col min="16058" max="16058" customWidth="1" width="11.5703125"/>
    <col min="16059" max="16059" customWidth="1" width="11.5703125"/>
    <col min="16060" max="16060" customWidth="1" width="11.5703125"/>
    <col min="16061" max="16061" customWidth="1" width="11.5703125"/>
    <col min="16062" max="16062" customWidth="1" width="11.5703125"/>
    <col min="16063" max="16063" customWidth="1" width="11.5703125"/>
    <col min="16064" max="16064" customWidth="1" width="11.5703125"/>
    <col min="16065" max="16065" customWidth="1" width="11.5703125"/>
    <col min="16066" max="16066" customWidth="1" width="11.5703125"/>
    <col min="16067" max="16067" customWidth="1" width="11.5703125"/>
    <col min="16068" max="16068" customWidth="1" width="11.5703125"/>
    <col min="16069" max="16069" customWidth="1" width="11.5703125"/>
    <col min="16070" max="16070" customWidth="1" width="11.5703125"/>
    <col min="16071" max="16071" customWidth="1" width="11.5703125"/>
    <col min="16072" max="16072" customWidth="1" width="11.5703125"/>
    <col min="16073" max="16073" customWidth="1" width="11.5703125"/>
    <col min="16074" max="16074" customWidth="1" width="11.5703125"/>
    <col min="16075" max="16075" customWidth="1" width="11.5703125"/>
    <col min="16076" max="16076" customWidth="1" width="11.5703125"/>
    <col min="16077" max="16077" customWidth="1" width="11.5703125"/>
    <col min="16078" max="16078" customWidth="1" width="11.5703125"/>
    <col min="16079" max="16079" customWidth="1" width="11.5703125"/>
    <col min="16080" max="16080" customWidth="1" width="11.5703125"/>
    <col min="16081" max="16081" customWidth="1" width="11.5703125"/>
    <col min="16082" max="16082" customWidth="1" width="11.5703125"/>
    <col min="16083" max="16083" customWidth="1" width="11.5703125"/>
    <col min="16084" max="16084" customWidth="1" width="11.5703125"/>
    <col min="16085" max="16085" customWidth="1" width="11.5703125"/>
    <col min="16086" max="16086" customWidth="1" width="11.5703125"/>
    <col min="16087" max="16087" customWidth="1" width="11.5703125"/>
    <col min="16088" max="16088" customWidth="1" width="11.5703125"/>
    <col min="16089" max="16089" customWidth="1" width="11.5703125"/>
    <col min="16090" max="16090" customWidth="1" width="11.5703125"/>
    <col min="16091" max="16091" customWidth="1" width="11.5703125"/>
    <col min="16092" max="16092" customWidth="1" width="11.5703125"/>
    <col min="16093" max="16093" customWidth="1" width="11.5703125"/>
    <col min="16094" max="16094" customWidth="1" width="11.5703125"/>
    <col min="16095" max="16095" customWidth="1" width="11.5703125"/>
    <col min="16096" max="16096" customWidth="1" width="11.5703125"/>
    <col min="16097" max="16097" customWidth="1" width="11.5703125"/>
    <col min="16098" max="16098" customWidth="1" width="11.5703125"/>
    <col min="16099" max="16099" customWidth="1" width="11.5703125"/>
    <col min="16100" max="16100" customWidth="1" width="11.5703125"/>
    <col min="16101" max="16101" customWidth="1" width="11.5703125"/>
    <col min="16102" max="16102" customWidth="1" width="11.5703125"/>
    <col min="16103" max="16103" customWidth="1" width="11.5703125"/>
    <col min="16104" max="16104" customWidth="1" width="11.5703125"/>
    <col min="16105" max="16105" customWidth="1" width="11.5703125"/>
    <col min="16106" max="16106" customWidth="1" width="11.5703125"/>
    <col min="16107" max="16107" customWidth="1" width="11.5703125"/>
    <col min="16108" max="16108" customWidth="1" width="11.5703125"/>
    <col min="16109" max="16109" customWidth="1" width="11.5703125"/>
    <col min="16110" max="16110" customWidth="1" width="11.5703125"/>
    <col min="16111" max="16111" customWidth="1" width="11.5703125"/>
    <col min="16112" max="16112" customWidth="1" width="11.5703125"/>
    <col min="16113" max="16113" customWidth="1" width="11.5703125"/>
    <col min="16114" max="16114" customWidth="1" width="11.5703125"/>
    <col min="16115" max="16115" customWidth="1" width="11.5703125"/>
    <col min="16116" max="16116" customWidth="1" width="11.5703125"/>
    <col min="16117" max="16117" customWidth="1" width="11.5703125"/>
    <col min="16118" max="16118" customWidth="1" width="11.5703125"/>
    <col min="16119" max="16119" customWidth="1" width="11.5703125"/>
    <col min="16120" max="16120" customWidth="1" width="11.5703125"/>
    <col min="16121" max="16121" customWidth="1" width="11.5703125"/>
    <col min="16122" max="16122" customWidth="1" width="11.5703125"/>
    <col min="16123" max="16123" customWidth="1" width="11.5703125"/>
    <col min="16124" max="16124" customWidth="1" width="11.5703125"/>
    <col min="16125" max="16125" customWidth="1" width="11.5703125"/>
    <col min="16126" max="16126" customWidth="1" width="11.5703125"/>
    <col min="16127" max="16127" customWidth="1" width="11.5703125"/>
    <col min="16128" max="16128" customWidth="1" width="11.5703125"/>
    <col min="16129" max="16129" customWidth="1" width="11.5703125"/>
    <col min="16130" max="16130" customWidth="1" width="11.5703125"/>
    <col min="16131" max="16131" customWidth="1" width="11.5703125"/>
    <col min="16132" max="16132" customWidth="1" width="11.5703125"/>
    <col min="16133" max="16133" customWidth="1" width="11.5703125"/>
    <col min="16134" max="16134" customWidth="1" width="11.5703125"/>
    <col min="16135" max="16135" customWidth="1" width="11.5703125"/>
    <col min="16136" max="16136" customWidth="1" width="11.5703125"/>
    <col min="16137" max="16137" customWidth="1" width="11.5703125"/>
    <col min="16138" max="16138" customWidth="1" width="11.5703125"/>
    <col min="16139" max="16139" customWidth="1" width="11.5703125"/>
    <col min="16140" max="16140" customWidth="1" width="11.5703125"/>
    <col min="16141" max="16141" customWidth="1" width="11.5703125"/>
    <col min="16142" max="16142" customWidth="1" width="11.5703125"/>
    <col min="16143" max="16143" customWidth="1" width="11.5703125"/>
    <col min="16144" max="16144" customWidth="1" width="11.5703125"/>
    <col min="16145" max="16145" customWidth="1" width="11.5703125"/>
    <col min="16146" max="16146" customWidth="1" width="11.5703125"/>
    <col min="16147" max="16147" customWidth="1" width="11.5703125"/>
    <col min="16148" max="16148" customWidth="1" width="11.5703125"/>
    <col min="16149" max="16149" customWidth="1" width="11.5703125"/>
    <col min="16150" max="16150" customWidth="1" width="11.5703125"/>
    <col min="16151" max="16151" customWidth="1" width="11.5703125"/>
    <col min="16152" max="16152" customWidth="1" width="11.5703125"/>
    <col min="16153" max="16153" customWidth="1" width="11.5703125"/>
    <col min="16154" max="16154" customWidth="1" width="11.5703125"/>
    <col min="16155" max="16155" customWidth="1" width="11.5703125"/>
    <col min="16156" max="16156" customWidth="1" width="11.5703125"/>
    <col min="16157" max="16157" customWidth="1" width="11.5703125"/>
    <col min="16158" max="16158" customWidth="1" width="11.5703125"/>
    <col min="16159" max="16159" customWidth="1" width="11.5703125"/>
    <col min="16160" max="16160" customWidth="1" width="11.5703125"/>
    <col min="16161" max="16161" customWidth="1" width="11.5703125"/>
    <col min="16162" max="16162" customWidth="1" width="11.5703125"/>
    <col min="16163" max="16163" customWidth="1" width="11.5703125"/>
    <col min="16164" max="16164" customWidth="1" width="11.5703125"/>
    <col min="16165" max="16165" customWidth="1" width="11.5703125"/>
    <col min="16166" max="16166" customWidth="1" width="11.5703125"/>
    <col min="16167" max="16167" customWidth="1" width="11.5703125"/>
    <col min="16168" max="16168" customWidth="1" width="11.5703125"/>
    <col min="16169" max="16169" customWidth="1" width="11.5703125"/>
    <col min="16170" max="16170" customWidth="1" width="11.5703125"/>
    <col min="16171" max="16171" customWidth="1" width="11.5703125"/>
    <col min="16172" max="16172" customWidth="1" width="11.5703125"/>
    <col min="16173" max="16173" customWidth="1" width="11.5703125"/>
    <col min="16174" max="16174" customWidth="1" width="11.5703125"/>
    <col min="16175" max="16175" customWidth="1" width="11.5703125"/>
    <col min="16176" max="16176" customWidth="1" width="11.5703125"/>
    <col min="16177" max="16177" customWidth="1" width="11.5703125"/>
    <col min="16178" max="16178" customWidth="1" width="11.5703125"/>
    <col min="16179" max="16179" customWidth="1" width="11.5703125"/>
    <col min="16180" max="16180" customWidth="1" width="11.5703125"/>
    <col min="16181" max="16181" customWidth="1" width="11.5703125"/>
    <col min="16182" max="16182" customWidth="1" width="11.5703125"/>
    <col min="16183" max="16183" customWidth="1" width="11.5703125"/>
    <col min="16184" max="16184" customWidth="1" width="11.5703125"/>
    <col min="16185" max="16185" customWidth="1" width="11.5703125"/>
    <col min="16186" max="16186" customWidth="1" width="11.5703125"/>
    <col min="16187" max="16187" customWidth="1" width="11.5703125"/>
    <col min="16188" max="16188" customWidth="1" width="11.5703125"/>
    <col min="16189" max="16189" customWidth="1" width="11.5703125"/>
    <col min="16190" max="16190" customWidth="1" width="11.5703125"/>
    <col min="16191" max="16191" customWidth="1" width="11.5703125"/>
    <col min="16192" max="16192" customWidth="1" width="11.5703125"/>
    <col min="16193" max="16193" customWidth="1" width="11.5703125"/>
    <col min="16194" max="16194" customWidth="1" width="11.5703125"/>
    <col min="16195" max="16195" customWidth="1" width="11.5703125"/>
    <col min="16196" max="16196" customWidth="1" width="11.5703125"/>
    <col min="16197" max="16197" customWidth="1" width="11.5703125"/>
    <col min="16198" max="16198" customWidth="1" width="11.5703125"/>
    <col min="16199" max="16199" customWidth="1" width="11.5703125"/>
    <col min="16200" max="16200" customWidth="1" width="11.5703125"/>
    <col min="16201" max="16201" customWidth="1" width="11.5703125"/>
    <col min="16202" max="16202" customWidth="1" width="11.5703125"/>
    <col min="16203" max="16203" customWidth="1" width="11.5703125"/>
    <col min="16204" max="16204" customWidth="1" width="11.5703125"/>
    <col min="16205" max="16205" customWidth="1" width="11.5703125"/>
    <col min="16206" max="16206" customWidth="1" width="11.5703125"/>
    <col min="16207" max="16207" customWidth="1" width="11.5703125"/>
    <col min="16208" max="16208" customWidth="1" width="11.5703125"/>
    <col min="16209" max="16209" customWidth="1" width="11.5703125"/>
    <col min="16210" max="16210" customWidth="1" width="11.5703125"/>
    <col min="16211" max="16211" customWidth="1" width="11.5703125"/>
    <col min="16212" max="16212" customWidth="1" width="11.5703125"/>
    <col min="16213" max="16213" customWidth="1" width="11.5703125"/>
    <col min="16214" max="16214" customWidth="1" width="11.5703125"/>
    <col min="16215" max="16215" customWidth="1" width="11.5703125"/>
    <col min="16216" max="16216" customWidth="1" width="11.5703125"/>
    <col min="16217" max="16217" customWidth="1" width="11.5703125"/>
    <col min="16218" max="16218" customWidth="1" width="11.5703125"/>
    <col min="16219" max="16219" customWidth="1" width="11.5703125"/>
    <col min="16220" max="16220" customWidth="1" width="11.5703125"/>
    <col min="16221" max="16221" customWidth="1" width="11.5703125"/>
    <col min="16222" max="16222" customWidth="1" width="11.5703125"/>
    <col min="16223" max="16223" customWidth="1" width="11.5703125"/>
    <col min="16224" max="16224" customWidth="1" width="11.5703125"/>
    <col min="16225" max="16225" customWidth="1" width="11.5703125"/>
    <col min="16226" max="16226" customWidth="1" width="11.5703125"/>
    <col min="16227" max="16227" customWidth="1" width="11.5703125"/>
    <col min="16228" max="16228" customWidth="1" width="11.5703125"/>
    <col min="16229" max="16229" customWidth="1" width="11.5703125"/>
    <col min="16230" max="16230" customWidth="1" width="11.5703125"/>
    <col min="16231" max="16231" customWidth="1" width="11.5703125"/>
    <col min="16232" max="16232" customWidth="1" width="11.5703125"/>
    <col min="16233" max="16233" customWidth="1" width="11.5703125"/>
    <col min="16234" max="16234" customWidth="1" width="11.5703125"/>
    <col min="16235" max="16235" customWidth="1" width="11.5703125"/>
    <col min="16236" max="16236" customWidth="1" width="11.5703125"/>
    <col min="16237" max="16237" customWidth="1" width="11.5703125"/>
    <col min="16238" max="16238" customWidth="1" width="11.5703125"/>
    <col min="16239" max="16239" customWidth="1" width="11.5703125"/>
    <col min="16240" max="16240" customWidth="1" width="11.5703125"/>
    <col min="16241" max="16241" customWidth="1" width="11.5703125"/>
    <col min="16242" max="16242" customWidth="1" width="11.5703125"/>
    <col min="16243" max="16243" customWidth="1" width="11.5703125"/>
    <col min="16244" max="16244" customWidth="1" width="11.5703125"/>
    <col min="16245" max="16245" customWidth="1" width="11.5703125"/>
    <col min="16246" max="16246" customWidth="1" width="11.5703125"/>
    <col min="16247" max="16247" customWidth="1" width="11.5703125"/>
    <col min="16248" max="16248" customWidth="1" width="11.5703125"/>
    <col min="16249" max="16249" customWidth="1" width="11.5703125"/>
    <col min="16250" max="16250" customWidth="1" width="11.5703125"/>
    <col min="16251" max="16251" customWidth="1" width="11.5703125"/>
    <col min="16252" max="16252" customWidth="1" width="11.5703125"/>
    <col min="16253" max="16253" customWidth="1" width="11.5703125"/>
    <col min="16254" max="16254" customWidth="1" width="11.5703125"/>
    <col min="16255" max="16255" customWidth="1" width="11.5703125"/>
    <col min="16256" max="16256" customWidth="1" width="11.5703125"/>
    <col min="16257" max="16257" customWidth="1" width="11.5703125"/>
    <col min="16258" max="16258" customWidth="1" width="11.5703125"/>
    <col min="16259" max="16259" customWidth="1" width="11.5703125"/>
    <col min="16260" max="16260" customWidth="1" width="11.5703125"/>
    <col min="16261" max="16261" customWidth="1" width="11.5703125"/>
    <col min="16262" max="16262" customWidth="1" width="11.5703125"/>
    <col min="16263" max="16263" customWidth="1" width="11.5703125"/>
    <col min="16264" max="16264" customWidth="1" width="11.5703125"/>
    <col min="16265" max="16265" customWidth="1" width="11.5703125"/>
    <col min="16266" max="16266" customWidth="1" width="11.5703125"/>
    <col min="16267" max="16267" customWidth="1" width="11.5703125"/>
    <col min="16268" max="16268" customWidth="1" width="11.5703125"/>
    <col min="16269" max="16269" customWidth="1" width="11.5703125"/>
    <col min="16270" max="16270" customWidth="1" width="11.5703125"/>
    <col min="16271" max="16271" customWidth="1" width="11.5703125"/>
    <col min="16272" max="16272" customWidth="1" width="11.5703125"/>
    <col min="16273" max="16273" customWidth="1" width="11.5703125"/>
    <col min="16274" max="16274" customWidth="1" width="11.5703125"/>
    <col min="16275" max="16275" customWidth="1" width="11.5703125"/>
    <col min="16276" max="16276" customWidth="1" width="11.5703125"/>
    <col min="16277" max="16277" customWidth="1" width="11.5703125"/>
    <col min="16278" max="16278" customWidth="1" width="11.5703125"/>
    <col min="16279" max="16279" customWidth="1" width="11.5703125"/>
    <col min="16280" max="16280" customWidth="1" width="11.5703125"/>
    <col min="16281" max="16281" customWidth="1" width="11.5703125"/>
    <col min="16282" max="16282" customWidth="1" width="11.5703125"/>
    <col min="16283" max="16283" customWidth="1" width="11.5703125"/>
    <col min="16284" max="16284" customWidth="1" width="11.5703125"/>
    <col min="16285" max="16285" customWidth="1" width="11.5703125"/>
    <col min="16286" max="16286" customWidth="1" width="11.5703125"/>
    <col min="16287" max="16287" customWidth="1" width="11.5703125"/>
    <col min="16288" max="16288" customWidth="1" width="11.5703125"/>
    <col min="16289" max="16289" customWidth="1" width="11.5703125"/>
    <col min="16290" max="16290" customWidth="1" width="11.5703125"/>
    <col min="16291" max="16291" customWidth="1" width="11.5703125"/>
    <col min="16292" max="16292" customWidth="1" width="11.5703125"/>
    <col min="16293" max="16293" customWidth="1" width="11.5703125"/>
    <col min="16294" max="16294" customWidth="1" width="11.5703125"/>
    <col min="16295" max="16295" customWidth="1" width="11.5703125"/>
    <col min="16296" max="16296" customWidth="1" width="11.5703125"/>
    <col min="16297" max="16297" customWidth="1" width="11.5703125"/>
    <col min="16298" max="16298" customWidth="1" width="11.5703125"/>
    <col min="16299" max="16299" customWidth="1" width="11.5703125"/>
    <col min="16300" max="16300" customWidth="1" width="11.5703125"/>
    <col min="16301" max="16301" customWidth="1" width="11.5703125"/>
    <col min="16302" max="16302" customWidth="1" width="11.5703125"/>
    <col min="16303" max="16303" customWidth="1" width="11.5703125"/>
    <col min="16304" max="16304" customWidth="1" width="11.5703125"/>
    <col min="16305" max="16305" customWidth="1" width="11.5703125"/>
    <col min="16306" max="16306" customWidth="1" width="11.5703125"/>
    <col min="16307" max="16307" customWidth="1" width="11.5703125"/>
    <col min="16308" max="16308" customWidth="1" width="11.5703125"/>
    <col min="16309" max="16309" customWidth="1" width="11.5703125"/>
    <col min="16310" max="16310" customWidth="1" width="11.5703125"/>
    <col min="16311" max="16311" customWidth="1" width="11.5703125"/>
    <col min="16312" max="16312" customWidth="1" width="11.5703125"/>
    <col min="16313" max="16313" customWidth="1" width="11.5703125"/>
    <col min="16314" max="16314" customWidth="1" width="11.5703125"/>
    <col min="16315" max="16315" customWidth="1" width="11.5703125"/>
    <col min="16316" max="16316" customWidth="1" width="11.5703125"/>
    <col min="16317" max="16317" customWidth="1" width="11.5703125"/>
    <col min="16318" max="16318" customWidth="1" width="11.5703125"/>
    <col min="16319" max="16319" customWidth="1" width="11.5703125"/>
    <col min="16320" max="16320" customWidth="1" width="11.5703125"/>
    <col min="16321" max="16321" customWidth="1" width="11.5703125"/>
    <col min="16322" max="16322" customWidth="1" width="11.5703125"/>
    <col min="16323" max="16323" customWidth="1" width="11.5703125"/>
    <col min="16324" max="16324" customWidth="1" width="11.5703125"/>
    <col min="16325" max="16325" customWidth="1" width="11.5703125"/>
    <col min="16326" max="16326" customWidth="1" width="11.5703125"/>
    <col min="16327" max="16327" customWidth="1" width="11.5703125"/>
    <col min="16328" max="16328" customWidth="1" width="11.5703125"/>
    <col min="16329" max="16329" customWidth="1" width="11.5703125"/>
    <col min="16330" max="16330" customWidth="1" width="11.5703125"/>
    <col min="16331" max="16331" customWidth="1" width="11.5703125"/>
    <col min="16332" max="16332" customWidth="1" width="11.5703125"/>
    <col min="16333" max="16333" customWidth="1" width="11.5703125"/>
    <col min="16334" max="16334" customWidth="1" width="11.5703125"/>
    <col min="16335" max="16335" customWidth="1" width="11.5703125"/>
    <col min="16336" max="16336" customWidth="1" width="11.5703125"/>
    <col min="16337" max="16337" customWidth="1" width="11.5703125"/>
    <col min="16338" max="16338" customWidth="1" width="11.5703125"/>
    <col min="16339" max="16339" customWidth="1" width="11.5703125"/>
    <col min="16340" max="16340" customWidth="1" width="11.5703125"/>
    <col min="16341" max="16341" customWidth="1" width="11.5703125"/>
    <col min="16342" max="16342" customWidth="1" width="11.5703125"/>
    <col min="16343" max="16343" customWidth="1" width="11.5703125"/>
    <col min="16344" max="16344" customWidth="1" width="11.5703125"/>
    <col min="16345" max="16345" customWidth="1" width="11.5703125"/>
    <col min="16346" max="16346" customWidth="1" width="11.5703125"/>
    <col min="16347" max="16347" customWidth="1" width="11.5703125"/>
    <col min="16348" max="16348" customWidth="1" width="11.5703125"/>
    <col min="16349" max="16349" customWidth="1" width="11.5703125"/>
    <col min="16350" max="16350" customWidth="1" width="11.5703125"/>
    <col min="16351" max="16351" customWidth="1" width="11.5703125"/>
    <col min="16352" max="16352" customWidth="1" width="11.5703125"/>
    <col min="16353" max="16353" customWidth="1" width="11.5703125"/>
    <col min="16354" max="16354" customWidth="1" width="11.5703125"/>
    <col min="16355" max="16355" customWidth="1" width="11.5703125"/>
    <col min="16356" max="16356" customWidth="1" width="11.5703125"/>
    <col min="16357" max="16357" customWidth="1" width="11.5703125"/>
    <col min="16358" max="16358" customWidth="1" width="11.5703125"/>
    <col min="16359" max="16359" customWidth="1" width="11.5703125"/>
    <col min="16360" max="16360" customWidth="1" width="11.5703125"/>
    <col min="16361" max="16361" customWidth="1" width="11.5703125"/>
    <col min="16362" max="16362" customWidth="1" width="11.5703125"/>
    <col min="16363" max="16363" customWidth="1" width="11.5703125"/>
    <col min="16364" max="16364" customWidth="1" width="11.5703125"/>
    <col min="16365" max="16365" customWidth="1" width="11.5703125"/>
    <col min="16366" max="16366" customWidth="1" width="11.5703125"/>
    <col min="16367" max="16367" customWidth="1" width="11.5703125"/>
    <col min="16368" max="16368" customWidth="1" width="11.5703125"/>
    <col min="16369" max="16369" customWidth="1" width="11.5703125"/>
    <col min="16370" max="16370" customWidth="1" width="11.5703125"/>
    <col min="16371" max="16371" customWidth="1" width="11.5703125"/>
    <col min="16372" max="16372" customWidth="1" width="11.5703125"/>
    <col min="16373" max="16373" customWidth="1" width="11.5703125"/>
    <col min="16374" max="16374" customWidth="1" width="11.5703125"/>
    <col min="16375" max="16375" customWidth="1" width="11.5703125"/>
    <col min="16376" max="16376" customWidth="1" width="11.5703125"/>
    <col min="16377" max="16377" customWidth="1" width="11.5703125"/>
    <col min="16378" max="16378" customWidth="1" width="11.5703125"/>
    <col min="16379" max="16379" customWidth="1" width="11.5703125"/>
    <col min="16380" max="16380" customWidth="1" width="11.5703125"/>
    <col min="16381" max="16381" customWidth="1" width="11.5703125"/>
    <col min="16382" max="16382" customWidth="1" width="11.5703125"/>
    <col min="16383" max="16383" customWidth="1" width="11.5703125"/>
    <col min="16384" max="16384" customWidth="1" width="11.5703125"/>
  </cols>
  <sheetData>
    <row r="1" ht="44.45000000000001" customHeight="1">
      <c r="B1" t="str">
        <v>CALCULATEUR CONSOMATION ENERGETIQUE</v>
      </c>
    </row>
    <row r="2" ht="6.75" customHeight="1"/>
    <row r="3" ht="34.5" customHeight="1"/>
    <row r="4" ht="34.5" customHeight="1"/>
    <row r="5" ht="4.35" customHeight="1"/>
    <row r="6" ht="5.45" customHeight="1"/>
    <row r="7" ht="19.5" customHeight="1">
      <c r="B7" t="str">
        <v>Calculateur Consomation Energétique</v>
      </c>
    </row>
    <row r="8" ht="63.75" customHeight="1" xml:space="preserve">
      <c r="B8" t="str" xml:space="preserve">
        <v xml:space="preserve">Entrer la valeur de la facture mensuelle, pour obtenir une estimation de la consommation énergétique annuelle. Le coefficient utilisé est une moyenne obtenue auprès de divers source, sa valeure changeant peu suivant les fournisseurs (cf. sources des données)_x000d_
Ce calcultateur est utilisé pour obtenir une estimation des kWh (kilo-Watt-heure) consomé dans une année si vous n'avez pas votre facture avec vous, mais que vous connaissez le montant payé par mois</v>
      </c>
    </row>
    <row r="9" ht="4.7" customHeight="1"/>
    <row r="10">
      <c r="C10" t="str">
        <v>Bois buches</v>
      </c>
    </row>
    <row r="11">
      <c r="C11" t="str">
        <v>Facture en €/mois</v>
      </c>
      <c r="D11" t="str">
        <v>kWh / an</v>
      </c>
    </row>
    <row r="12" ht="13.5" customHeight="1">
      <c r="C12" s="11">
        <v>50</v>
      </c>
      <c r="D12" s="12">
        <f>C12*12/0.043</f>
        <v>13953.488372093025</v>
      </c>
    </row>
    <row r="13" ht="4.7" customHeight="1"/>
    <row r="14">
      <c r="C14" t="str">
        <v>Bois granulés</v>
      </c>
    </row>
    <row r="15">
      <c r="C15" t="str">
        <v>Facture en €/mois</v>
      </c>
      <c r="D15" t="str">
        <v>kWh / an</v>
      </c>
    </row>
    <row r="16" ht="13.5" customHeight="1">
      <c r="C16" s="11">
        <v>50</v>
      </c>
      <c r="D16" s="12">
        <f>C16*12/0.072</f>
        <v>8333.333333333334</v>
      </c>
    </row>
    <row r="17" ht="4.7" customHeight="1"/>
    <row r="18">
      <c r="C18" t="str">
        <v>PAC Géothermique</v>
      </c>
    </row>
    <row r="19">
      <c r="C19" t="str">
        <v>Facture en €/mois</v>
      </c>
      <c r="D19" t="str">
        <v>kWh / an</v>
      </c>
    </row>
    <row r="20" ht="13.5" customHeight="1">
      <c r="C20" s="11">
        <v>50</v>
      </c>
      <c r="D20" s="12">
        <f>C20*12/0.071</f>
        <v>8450.704225352114</v>
      </c>
    </row>
    <row r="21" ht="4.7" customHeight="1"/>
    <row r="22">
      <c r="C22" t="str">
        <v>électricité</v>
      </c>
    </row>
    <row r="23">
      <c r="C23" t="str">
        <v>Facture en €/mois</v>
      </c>
      <c r="D23" t="str">
        <v>kWh / an</v>
      </c>
    </row>
    <row r="24" ht="13.5" customHeight="1">
      <c r="C24" s="11">
        <v>200</v>
      </c>
      <c r="D24" s="12">
        <f>C24*12/0.15</f>
        <v>16000</v>
      </c>
    </row>
    <row r="25" ht="4.7" customHeight="1"/>
    <row r="26">
      <c r="C26" t="str">
        <v>Fioul</v>
      </c>
    </row>
    <row r="27">
      <c r="C27" t="str">
        <v>Facture en €/mois</v>
      </c>
      <c r="D27" t="str">
        <v>kWh / an</v>
      </c>
    </row>
    <row r="28" ht="13.5" customHeight="1">
      <c r="C28" s="11">
        <v>200</v>
      </c>
      <c r="D28" s="12">
        <f>C28*12/0.07</f>
        <v>34285.71428571428</v>
      </c>
    </row>
    <row r="29" ht="4.7" customHeight="1"/>
    <row r="30">
      <c r="C30" t="str">
        <v>Propane</v>
      </c>
    </row>
    <row r="31">
      <c r="C31" t="str">
        <v>Facture en €/mois</v>
      </c>
      <c r="D31" t="str">
        <v>kWh / an</v>
      </c>
    </row>
    <row r="32" ht="13.5" customHeight="1">
      <c r="C32" s="11">
        <v>50</v>
      </c>
      <c r="D32" s="12">
        <f>C32*12/0.161</f>
        <v>3726.7080745341614</v>
      </c>
    </row>
    <row r="33" ht="4.7" customHeight="1"/>
    <row r="34">
      <c r="C34" t="str">
        <v>Gaz</v>
      </c>
    </row>
    <row r="35">
      <c r="C35" t="str">
        <v>Facture en €/mois</v>
      </c>
      <c r="D35" t="str">
        <v>kWh / an</v>
      </c>
    </row>
    <row r="36" ht="13.5" customHeight="1">
      <c r="C36" s="11">
        <v>50</v>
      </c>
      <c r="D36" s="12">
        <f>C36*12/0.074</f>
        <v>8108.108108108108</v>
      </c>
    </row>
    <row r="37" ht="4.7" customHeight="1"/>
    <row r="40">
      <c r="B40" t="str">
        <v>https://elyotherm.fr/comparatif-cout-energies-kwh</v>
      </c>
    </row>
    <row r="61">
      <c r="B61" t="str">
        <v>http://www.jechange.fr/energie/electricite/guides/prix-electricite-kwh-2435</v>
      </c>
    </row>
  </sheetData>
  <mergeCells count="3">
    <mergeCell ref="B8:G8"/>
    <mergeCell ref="B1:G1"/>
    <mergeCell ref="B7:G7"/>
  </mergeCells>
  <hyperlinks>
    <hyperlink ref="B40" r:id="rId1"/>
    <hyperlink ref="B61" r:id="rId2"/>
  </hyperlinks>
  <pageMargins left="0.7" right="0.7" top="0.75" bottom="0.75" header="0.3" footer="0.3"/>
  <ignoredErrors>
    <ignoredError numberStoredAsText="1" sqref="B1:I61"/>
  </ignoredErrors>
</worksheet>
</file>

<file path=xl/worksheets/sheet8.xml><?xml version="1.0" encoding="utf-8"?>
<worksheet xmlns="http://schemas.openxmlformats.org/spreadsheetml/2006/main" xmlns:r="http://schemas.openxmlformats.org/officeDocument/2006/relationships">
  <dimension ref="A1:J110"/>
  <sheetViews>
    <sheetView workbookViewId="0" rightToLeft="0"/>
  </sheetViews>
  <cols>
    <col min="1" max="1" customWidth="1" width="37.42578125"/>
    <col min="2" max="2" customWidth="1" width="18.42578125" hidden="true"/>
    <col min="3" max="3" customWidth="1" width="17"/>
    <col min="4" max="4" customWidth="1" width="18.5703125"/>
    <col min="5" max="5" customWidth="1" width="58.42578125"/>
    <col min="6" max="6" customWidth="1" width="37.42578125"/>
    <col min="7" max="7" customWidth="1" width="11.42578125"/>
    <col min="8" max="8" customWidth="1" width="11.42578125"/>
    <col min="9" max="9" customWidth="1" width="11.42578125"/>
    <col min="10" max="10" customWidth="1" width="12.5703125"/>
    <col min="11" max="11" customWidth="1" width="11.42578125"/>
    <col min="12" max="12" customWidth="1" width="11.425781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38.45" customHeight="1">
      <c r="A1" t="str">
        <v>SOURCES DES DONNÉES Vous verrez ici les sources des différentes données utilisées pour cet outil.</v>
      </c>
    </row>
    <row r="2" ht="24.75" customHeight="1"/>
    <row r="3" ht="24.75" customHeight="1"/>
    <row r="5">
      <c r="B5" t="str">
        <v>La différence entre carbone et CO2 ? Voir la foire aux questions.</v>
      </c>
    </row>
    <row r="6" ht="22.5" customHeight="1">
      <c r="A6" t="str">
        <v>Postes d'émissions</v>
      </c>
      <c r="B6" t="str">
        <v>Émissions unitaires</v>
      </c>
      <c r="E6" t="str">
        <v>Sources de la donnée</v>
      </c>
    </row>
    <row r="7" ht="21" customHeight="1">
      <c r="B7" t="str">
        <v>équivalent carbone par unité</v>
      </c>
      <c r="C7" t="str">
        <v>équivalent CO2 par unité</v>
      </c>
      <c r="D7" t="str">
        <v>/Unité</v>
      </c>
      <c r="E7" t="str">
        <v>Explications et sources</v>
      </c>
      <c r="F7" t="str">
        <v>Liens vers les sources</v>
      </c>
    </row>
    <row r="8" ht="23.25" customHeight="1">
      <c r="A8" t="str">
        <v>Logement</v>
      </c>
    </row>
    <row r="9" ht="26.25" customHeight="1">
      <c r="A9" t="str">
        <v>Contruction</v>
      </c>
      <c r="B9" s="5">
        <f>C9*12/44</f>
        <v>4.7727272727272725</v>
      </c>
      <c r="C9" s="7">
        <f>525/30</f>
        <v>17.5</v>
      </c>
      <c r="D9" t="str">
        <v>kgCO2e/m2</v>
      </c>
      <c r="E9" t="str">
        <v>Immeubles de logements collectifs (IC) 525 kgCO2e/m² SHON amortis sur 30 ans - Base carbone ADEME consultée le 22/06/19</v>
      </c>
      <c r="F9" t="str">
        <v>http://www.bilans-ges.ademe.fr/</v>
      </c>
    </row>
    <row r="10" ht="15.75" customHeight="1">
      <c r="A10" t="str">
        <v>Électricité</v>
      </c>
    </row>
    <row r="11" ht="15.75" customHeight="1">
      <c r="A11" t="str">
        <v>Fournisseur classique</v>
      </c>
      <c r="B11" s="5">
        <f>C11*12/44</f>
        <v>0.015572727272727273</v>
      </c>
      <c r="C11" s="5">
        <v>0.0571</v>
      </c>
      <c r="D11" t="str">
        <v>kgCO2eq/kWh</v>
      </c>
      <c r="E11" t="str">
        <v>Electricité - 2018 - mix moyen - consommation consulté 28/04/2019</v>
      </c>
      <c r="F11" t="str">
        <v>http://www.bilans-ges.ademe.fr/</v>
      </c>
    </row>
    <row r="12" ht="128.25" customHeight="1">
      <c r="A12" t="str">
        <v>Fournisseur élec. Verte</v>
      </c>
      <c r="B12" s="13">
        <f>C12*12/44</f>
        <v>0.0033818181818181816</v>
      </c>
      <c r="C12" s="5">
        <f>12.4/1000</f>
        <v>0.0124</v>
      </c>
      <c r="D12" t="str">
        <v>kgCO2eq/kWh</v>
      </c>
      <c r="E12" t="str">
        <v xml:space="preserve">Estimation des émissions GES de l'électricité fournie par Enercoop en 2016 : 12,4 g CO2e/kWh. Note : La distinction entre les fournisseurs d'électricité nous a été demandée par de nombreux utilisateurs de l'outil. Cependant, nous souhaitons vous alerter sur la limite de la démarche. Une fois sur le réseau, il est impossible de faire la différence entre la source de production de l'électricité. Par ailleurs, il existe plusieurs fournisseurs d'électricité verte qui ne sont pas tous aussi vertueux qu'Enercoop (dont le facteur d'émission lié à une production majoritairement d'origine hydraulique a été retenu dans le calcul). </v>
      </c>
      <c r="F12" t="str">
        <v>https://www.enercoop.fr/content/electricite-enercoop-quelles-emissions-de-co2-en-2016-0</v>
      </c>
    </row>
    <row r="13" ht="15.75" customHeight="1">
      <c r="A13" t="str">
        <v>Combustibles</v>
      </c>
    </row>
    <row r="14" ht="26.25" customHeight="1">
      <c r="A14" t="str">
        <v>Gaz</v>
      </c>
      <c r="B14" s="4">
        <f>C14*12/44</f>
        <v>0.061909090909090914</v>
      </c>
      <c r="C14" s="4">
        <v>0.227</v>
      </c>
      <c r="D14" t="str">
        <v>kgCO2eq/kWh PCI</v>
      </c>
      <c r="E14" t="str">
        <v>Gaz naturel - 2015 - mix moyen - consommation consulté le 05/09/2014</v>
      </c>
      <c r="F14" t="str">
        <v>http://www.bilans-ges.ademe.fr/</v>
      </c>
    </row>
    <row r="15" ht="15.75" customHeight="1">
      <c r="A15" t="str">
        <v>Fioul</v>
      </c>
      <c r="B15" s="5">
        <f>C15*12/44</f>
        <v>0.08836363636363637</v>
      </c>
      <c r="C15" s="4">
        <v>0.324</v>
      </c>
      <c r="D15" t="str">
        <v>kgCO2eq/kWh PCI</v>
      </c>
      <c r="E15" t="str">
        <v>Fioul domestique consulté le 29/04/2019</v>
      </c>
      <c r="F15" t="str">
        <v>http://www.bilans-ges.ademe.fr/</v>
      </c>
    </row>
    <row r="16" ht="15.75" customHeight="1">
      <c r="A16" t="str">
        <v>Propane</v>
      </c>
      <c r="B16" s="5">
        <f>C16*12/44</f>
        <v>0.07363636363636364</v>
      </c>
      <c r="C16" s="4">
        <v>0.27</v>
      </c>
      <c r="D16" t="str">
        <v>kgCO2eq/kWh PCI</v>
      </c>
      <c r="E16" t="str">
        <v>Propane - Combustion en chaudière consulté le 29/04/2019</v>
      </c>
      <c r="F16" t="str">
        <v>http://www.bilans-ges.ademe.fr/</v>
      </c>
    </row>
    <row r="17" ht="39" customHeight="1">
      <c r="A17" t="str">
        <v>Gaz vert</v>
      </c>
      <c r="B17" s="5">
        <f>C17*12/44</f>
        <v>0.015545454545454545</v>
      </c>
      <c r="C17" s="4">
        <f>C14-0.17</f>
        <v>0.056999999999999995</v>
      </c>
      <c r="D17" t="str">
        <v>kgCO2eq/kWh PCI</v>
      </c>
      <c r="E17" t="str">
        <v>Entre 170 et 313 gCO2e/kWh économisés en fonction de la filière de méthanisation retenue. ACV ADEME GrDF</v>
      </c>
      <c r="F17" t="str">
        <v>https://www.grdf.fr/dossiers/biomethane-biogaz/etude-biomethane-gaz-a-effet-de-serre</v>
      </c>
    </row>
    <row r="18" ht="15.75" customHeight="1">
      <c r="A18" t="str">
        <v>Granulés bois</v>
      </c>
      <c r="B18" s="5">
        <f>C18*12/44</f>
        <v>0.008290909090909092</v>
      </c>
      <c r="C18" s="5">
        <v>0.0304</v>
      </c>
      <c r="D18" t="str">
        <v>kgCO2e/kWh PCI</v>
      </c>
      <c r="E18" t="str">
        <v>Granulés bois - 8% d'humidité consulté le 28/04/2019</v>
      </c>
      <c r="F18" t="str">
        <v>http://www.bilans-ges.ademe.fr/</v>
      </c>
    </row>
    <row r="19" ht="15.75" customHeight="1">
      <c r="A19" t="str">
        <v>Bois bûche</v>
      </c>
      <c r="B19" s="5">
        <f>C19*12/44</f>
        <v>0.008045454545454545</v>
      </c>
      <c r="C19" s="5">
        <v>0.0295</v>
      </c>
      <c r="D19" t="str">
        <v>kgCO2e/kWh PCI</v>
      </c>
      <c r="E19" t="str">
        <v>Bois bûche - 20% d'humidité consulté le 28/04/2019</v>
      </c>
      <c r="F19" t="str">
        <v>http://www.bilans-ges.ademe.fr/</v>
      </c>
    </row>
    <row r="20" ht="23.25" customHeight="1">
      <c r="A20" t="str">
        <v>Transports</v>
      </c>
    </row>
    <row r="21" ht="128.25" customHeight="1" xml:space="preserve">
      <c r="A21" t="str">
        <v>Construction et amortissement du véhicule</v>
      </c>
      <c r="B21" s="4">
        <f>C21*12/44</f>
        <v>1909.090909090909</v>
      </c>
      <c r="C21" s="2">
        <v>7000</v>
      </c>
      <c r="D21" t="str">
        <v>kgCO2e/véhicule</v>
      </c>
      <c r="E21" t="str" xml:space="preserve">
        <v xml:space="preserve">Valeur moyenne de 7 tonne CO2 pour la construction du véhicule. Source Le véhicule électrique dans la transition écologique en France (ADEME, Carbone 4, 2017)._x000d_
_x000d_
Précisions : _x000d_
Citadine : Emissions de GES liées à la construction = 6 tCO2e à la construction / poids = 1 tonne_x000d_
Berline / SUV : Emissions de GES liées à la construction = 8 tCO2e à la construction / poids = 2 tonne_x000d_
Source : </v>
      </c>
      <c r="F21" t="str">
        <v>http://www.fondation-nature-homme.org/sites/default/files/vehicule_electrique_synthese.pdf</v>
      </c>
    </row>
    <row r="22" ht="128.25" customHeight="1" xml:space="preserve">
      <c r="A22" t="str">
        <v>Construction et amortissement du véhicule électrique + batteries</v>
      </c>
      <c r="B22" s="4">
        <f>C22*12/44</f>
        <v>3272.7272727272725</v>
      </c>
      <c r="C22" s="2">
        <v>12000</v>
      </c>
      <c r="D22" t="str">
        <v>kgCO2e/véhicule</v>
      </c>
      <c r="E22" t="str" xml:space="preserve">
        <v xml:space="preserve">Valeur moyenne de 12 tonne CO2 pour la construction du véhicule. Source Le véhicule électrique dans la transition écologique en France (ADEME, Carbone 4, 2017)._x000d_
_x000d_
Précisions : _x000d_
Citadine : Emissions de GES liées à la construction = 9 tCO2e à la construction / poids = 1 tonne_x000d_
Berline / SUV : Emissions de GES liées à la construction = 19 tCO2e à la construction / poids = 2 tonne_x000d_
Source : </v>
      </c>
      <c r="F22" t="str">
        <v>http://www.fondation-nature-homme.org/sites/default/files/vehicule_electrique_synthese.pdf</v>
      </c>
    </row>
    <row r="23" ht="26.25" customHeight="1">
      <c r="A23" t="str">
        <v>Voiture à essence/gazole</v>
      </c>
      <c r="B23" s="4">
        <f>C23*12/44</f>
        <v>0.7909090909090909</v>
      </c>
      <c r="C23" s="7">
        <v>2.9</v>
      </c>
      <c r="D23" t="str">
        <v>kgCO2e/L</v>
      </c>
      <c r="E23" t="str">
        <v>Essence - Supercarburant sans plomb (95, 95-E10, 98) 2.93 kgCO2e/litre - Base carbone consultée le 22/06/2019</v>
      </c>
      <c r="F23" t="str">
        <v>http://www.bilans-ges.ademe.fr/</v>
      </c>
    </row>
    <row r="24" ht="30" customHeight="1">
      <c r="A24" t="str">
        <v>Voiture électrique</v>
      </c>
      <c r="B24" s="5">
        <f>C24*12/44</f>
        <v>0.005400000000000001</v>
      </c>
      <c r="C24" s="4">
        <v>0.0198</v>
      </c>
      <c r="D24" t="str">
        <v>kgCO2e/km</v>
      </c>
      <c r="E24" t="str">
        <v>Voiture particulière - Coeur de gamme - Véhicule compact - Eléctrique consulté le 25/02/2020 (phase amont carburant)</v>
      </c>
      <c r="F24" t="str">
        <v>http://www.bilans-ges.ademe.fr/</v>
      </c>
    </row>
    <row r="25" ht="77.25" customHeight="1">
      <c r="A25" t="str">
        <v>Voiture au gaz (GPL)</v>
      </c>
      <c r="B25" s="1">
        <f>C25*12/44</f>
        <v>0.6836363636363637</v>
      </c>
      <c r="C25" s="1">
        <f>1.84+0.04*100/6</f>
        <v>2.506666666666667</v>
      </c>
      <c r="D25" t="str">
        <v>kgCO2e/L</v>
      </c>
      <c r="E25" t="str">
        <v>Sur la base des émissions du GPL (1,84 kg CO2e/litres) à quoi on ajoute les émissions de fabrication de la voiture raportées à son utilisation (40 g CO2e/km) sur la base de 6 litres/100 km de conso moyenne. Base carbone - Voiture, fabrication amortie sur durée de vie ; GPL, gaz de pétrole liquéfié, amont et combustion, consulté le 05/09/2014</v>
      </c>
      <c r="F25" t="str">
        <v>http://www.bilans-ges.ademe.fr/</v>
      </c>
    </row>
    <row r="26" ht="26.25" customHeight="1">
      <c r="A26" t="str">
        <v>Moto/Scooter/Mobilette</v>
      </c>
      <c r="B26" s="4">
        <f>C26*12/44</f>
        <v>0.05563636363636364</v>
      </c>
      <c r="C26" s="4">
        <v>0.204</v>
      </c>
      <c r="D26" t="str">
        <v>kgCO2e/km</v>
      </c>
      <c r="E26" t="str">
        <v>Moto - cylindrée inf. à 750 cm³, essence, zone urbaine 0.204 kgCO2e/km - Base carbone consultée le 22/06/2019</v>
      </c>
      <c r="F26" t="str">
        <v>http://www.bilans-ges.ademe.fr/</v>
      </c>
    </row>
    <row r="27" ht="39" customHeight="1">
      <c r="A27" t="str">
        <v>Construction du véhicule Moto/Scooter/Mobilette</v>
      </c>
      <c r="C27" s="2">
        <f>0.0367*100000</f>
        <v>3670.0000000000005</v>
      </c>
      <c r="D27" t="str">
        <v>kgCO2e/véhicule</v>
      </c>
      <c r="E27" t="str">
        <v>FE ADEME, phase amont (fabrication du véhicule) Moto - cylindrée inf. à 750 cm³, essence, zone urbaine 0.0367 kgCO2/km. Hypothèse : durée de vie du véhicule = 100 000 km</v>
      </c>
      <c r="F27" t="str">
        <v>http://www.bilans-ges.ademe.fr/</v>
      </c>
    </row>
    <row r="28" ht="39" customHeight="1">
      <c r="A28" t="str">
        <v>Avion</v>
      </c>
      <c r="B28" s="2">
        <f>C28*12/44</f>
        <v>51.34090909090909</v>
      </c>
      <c r="C28" s="2">
        <f>0.251*750</f>
        <v>188.25</v>
      </c>
      <c r="D28" t="str">
        <v>/heure de vol (un passager)</v>
      </c>
      <c r="E28" t="str">
        <v>Déterminé sur la base de 251 gCO2e/(passager.km) et d'une vitesse de 750 km/h. Base Carbone - Avion, déplacement/voyage, 180-250 sièges, 3000-4000 km, carburant et amortissement de la fabrication du véhicule ; ordre de grandeur de vitesse tiré de ABM, consulté le 05/09/2014</v>
      </c>
      <c r="F28" t="str">
        <v>http://www.abm.fr/voyager-en-avion-le-guide-du-passager/en-complement/distances-et-durees-de-vol.html</v>
      </c>
    </row>
    <row r="29" ht="26.45" customHeight="1">
      <c r="F29" t="str">
        <v>http://www.bilans-ges.ademe.fr/</v>
      </c>
    </row>
    <row r="30" ht="29.25" customHeight="1">
      <c r="A30" t="str">
        <v>Train</v>
      </c>
      <c r="B30" s="14">
        <f>C30*12/44</f>
        <v>0.0015272727272727272</v>
      </c>
      <c r="C30">
        <f>5.6*10^-3</f>
        <v>0.0056</v>
      </c>
      <c r="D30" t="str">
        <v>kgCO2/km (pour un passager)</v>
      </c>
      <c r="E30" t="str">
        <v>Train grandes lignes 5.60E-3 kgCO2e/passager.km - Base carbone consultée le 22/06/2019</v>
      </c>
      <c r="F30" t="str">
        <v>http://www.bilans-ges.ademe.fr/</v>
      </c>
    </row>
    <row r="31" ht="15.75" customHeight="1">
      <c r="A31" t="str">
        <v>Transports en commun</v>
      </c>
    </row>
    <row r="32" ht="51.75" customHeight="1">
      <c r="A32" t="str">
        <v>Nb heures bus/semaine</v>
      </c>
      <c r="B32" s="8">
        <f>C32*12/44</f>
        <v>0.5432727272727272</v>
      </c>
      <c r="C32">
        <f>0.166*12</f>
        <v>1.992</v>
      </c>
      <c r="D32" t="str">
        <v>/heures (pour un passager)</v>
      </c>
      <c r="E32" t="str">
        <v>Sur la base de 166 gCO2e/(passager.km) et de 12 km/h de vitesse moyenne - Base Carbone consultée le 22/06/19 - Bus, moyen, réseaux urbains Classe 2 (zone urbaine et interurbaine) - amont et combustion ; Mairie de Paris pour la vitesse des bus, consulté le 05/09/2014</v>
      </c>
      <c r="F32" t="str">
        <v>http://www.paris.fr/pratique/deplacements-voirie/transports-en-commun/promouvoir-les-transports-collectifs/rub_385_stand_10755_port_1208</v>
      </c>
    </row>
    <row r="33" ht="13.5" customHeight="1">
      <c r="F33" t="str">
        <v>http://www.basecarbone.fr</v>
      </c>
    </row>
    <row r="34" ht="39" customHeight="1">
      <c r="A34" t="str">
        <v>Nb heures métro/semaine</v>
      </c>
      <c r="B34" s="15">
        <f>C34*12/44</f>
        <v>0.04520454545454545</v>
      </c>
      <c r="C34" s="15">
        <f>0.00663*25</f>
        <v>0.16574999999999998</v>
      </c>
      <c r="D34" t="str">
        <v>/heures (pour un passager)</v>
      </c>
      <c r="E34" t="str">
        <v>Sur la base de 6,63 gCO2e/(passager.km) et de 25 km/h de vitesse moyenne. Base Carbone consultée le 22/06/19- Métro/tram/Trolley, réseaux urbains Classe 1 - amont et combustion ; transports.blog.lemonde.fr, consulté le 05/09/2014</v>
      </c>
      <c r="F34" t="str">
        <v>http://transports.blog.lemonde.fr/2013/03/11/les-petits-secrets-de-la-ratp-reveles-au-public/</v>
      </c>
    </row>
    <row r="35" ht="13.5" customHeight="1">
      <c r="F35" t="str">
        <v>http://www.bilans-ges.ademe.fr/</v>
      </c>
    </row>
    <row r="36" ht="22.5" customHeight="1">
      <c r="A36" t="str">
        <v>Alimentation</v>
      </c>
    </row>
    <row r="37" ht="15.75" customHeight="1">
      <c r="A37" t="str">
        <v>Viandes et poissons</v>
      </c>
    </row>
    <row r="38" ht="39" customHeight="1">
      <c r="A38" t="str">
        <v>Viandes de bœuf, veau, mouton</v>
      </c>
      <c r="B38" s="1">
        <f>C38*12/44</f>
        <v>7.800000000000001</v>
      </c>
      <c r="C38" s="1">
        <v>28.6</v>
      </c>
      <c r="D38" t="str">
        <v>kgCO2e/kg</v>
      </c>
      <c r="E38" t="str">
        <v>Steak de boeuf - moyen France - poids net en magasin 28.6 kgCO2e/kg d'ingrédient en sortie de magasin (poids net en magasin) - Base Carbone consultée le 22/06/19</v>
      </c>
      <c r="F38" t="str">
        <v>http://www.bilans-ges.ademe.fr/</v>
      </c>
    </row>
    <row r="39" ht="39" customHeight="1">
      <c r="A39" t="str">
        <v>Viande de porc</v>
      </c>
      <c r="B39" s="7">
        <f>C39*12/44</f>
        <v>1.6063636363636362</v>
      </c>
      <c r="C39" s="7">
        <v>5.89</v>
      </c>
      <c r="D39" t="str">
        <v>kgCO2e/kg</v>
      </c>
      <c r="E39" t="str">
        <v>Viande de porc - poids net en magasin 5.89 kgCO2e/kg d'ingrédient en sortie de magasin (poids net) - Base carbone consultée le 22/06/19</v>
      </c>
      <c r="F39" t="str">
        <v>http://www.bilans-ges.ademe.fr/</v>
      </c>
    </row>
    <row r="40" ht="51.75" customHeight="1">
      <c r="A40" t="str">
        <v>Volaille et œufs</v>
      </c>
      <c r="B40" s="7">
        <f>C40*12/44</f>
        <v>1.2954545454545454</v>
      </c>
      <c r="C40" s="7">
        <v>4.75</v>
      </c>
      <c r="D40" t="str">
        <v>kgCO2e/kg</v>
      </c>
      <c r="E40" t="str">
        <v>Blanc de poulet - poids net en magasin 4.75 kgCO2e/kg d'ingrédient en sortie de magasin (poids net) et Oeuf - moyenne nationale - poids net en magasin 2.09 kgCO2e/kg d'ingrédient en sortie de magasin (poids net) - Base carbone consultée le 22/06/19</v>
      </c>
      <c r="F40" t="str">
        <v>http://www.bilans-ges.ademe.fr/</v>
      </c>
    </row>
    <row r="41" ht="39" customHeight="1">
      <c r="A41" t="str">
        <v>Poisson</v>
      </c>
      <c r="B41" s="7">
        <f>C41*12/44</f>
        <v>2.6154545454545453</v>
      </c>
      <c r="C41" s="7">
        <v>9.59</v>
      </c>
      <c r="D41" t="str">
        <v>kgCO2e/kg</v>
      </c>
      <c r="E41" t="str">
        <v>Bar ou Dorade - d'élevage, en filet - poids net en magasin 9.59 kgCO2e/kg d'ingrédient en sortie de magasin (poids net) - Base carbone consultée le 22/06/19</v>
      </c>
      <c r="F41" t="str">
        <v>http://www.bilans-ges.ademe.fr/</v>
      </c>
    </row>
    <row r="42" ht="15.75" customHeight="1">
      <c r="A42" t="str">
        <v>Laitages</v>
      </c>
    </row>
    <row r="43" ht="102.75" customHeight="1">
      <c r="A43" t="str">
        <v>Fromage et beurre</v>
      </c>
      <c r="B43" s="2">
        <f>C43*12/44</f>
        <v>1.3636363636363635</v>
      </c>
      <c r="C43" s="16">
        <f>5</f>
        <v>5</v>
      </c>
      <c r="D43" t="str">
        <v xml:space="preserve">kgCO2e/kg </v>
      </c>
      <c r="E43" t="str">
        <v>Sur la base de Fromage - à pâte dure (type emmental) - poids ingéré après achat en magasin 5.6 kgCO2e/kg d'ingrédient ingéré ; Fromage - à pâte molle (type camenbert) - poids ingéré après achat en magasin 4.28 kgCO2e/kg d'ingrédient ingéré ; Fromage - frais de chèvre - poids ingéré après achat en magasin 3.61 kgCO2e/kg d'ingrédient ingéré ; Beurre - doux - poids ingéré après achat en magasin 9.49 kgCO2e/kg d'ingrédient ingéré- Base carbone consultée 22/06/2019</v>
      </c>
      <c r="F43" t="str">
        <v>http://www.bilans-ges.ademe.fr/</v>
      </c>
    </row>
    <row r="44" ht="26.25" customHeight="1">
      <c r="A44" t="str">
        <v>Yaourt</v>
      </c>
      <c r="B44" s="7">
        <f>C44*12/44</f>
        <v>0.7854545454545455</v>
      </c>
      <c r="C44" s="7">
        <v>2.88</v>
      </c>
      <c r="D44" t="str">
        <v>kgCO2/kg</v>
      </c>
      <c r="E44" t="str">
        <v>Yaourt - poids ingéré après achat en magasin 2.88 kgCO2e/kg d'ingrédient ingéré - Base Carbone consultée le 22/06/19</v>
      </c>
      <c r="F44" t="str">
        <v>http://www.bilans-ges.ademe.fr/</v>
      </c>
    </row>
    <row r="45" ht="39" customHeight="1">
      <c r="A45" t="str">
        <v>Lait</v>
      </c>
      <c r="B45" s="7">
        <f>C45*12/44</f>
        <v>0.33272727272727276</v>
      </c>
      <c r="C45" s="7">
        <v>1.22</v>
      </c>
      <c r="D45" t="str">
        <v>kgCO2e/litre</v>
      </c>
      <c r="E45" t="str">
        <v>Lait - de vache, semi-écrémé, pasteurisé - poids ingéré après achat en magasin 1.22 kgCO2e/kg d'ingrédient ingéré - Base Carbone consultée le 22/06/19</v>
      </c>
      <c r="F45" t="str">
        <v>http://www.bilans-ges.ademe.fr/</v>
      </c>
    </row>
    <row r="46" ht="15.75" customHeight="1">
      <c r="A46" t="str">
        <v>Fruits et légumes (kg/semaine)</v>
      </c>
    </row>
    <row r="47" ht="39" customHeight="1">
      <c r="A47" t="str">
        <v>hors saison</v>
      </c>
      <c r="B47" s="7">
        <f>C47*12/44</f>
        <v>0.610909090909091</v>
      </c>
      <c r="C47" s="7">
        <v>2.24</v>
      </c>
      <c r="D47" t="str">
        <v>kgCO2/kg</v>
      </c>
      <c r="E47" t="str">
        <v>Fruit (ou légume) - générique, hors saison, produit sous serre chauffée - poids net en magasin 2.24 kgCO2e/kg d'ingrédient en sortie de magasin (poids net) - Base carbone consultée le 22/06/19</v>
      </c>
      <c r="F47" t="str">
        <v>http://www.bilans-ges.ademe.fr/</v>
      </c>
    </row>
    <row r="48" ht="39" customHeight="1">
      <c r="A48" t="str">
        <v>arrivés par avion</v>
      </c>
      <c r="B48" s="2">
        <f>C48*12/44</f>
        <v>5.972727272727272</v>
      </c>
      <c r="C48" s="2">
        <v>21.9</v>
      </c>
      <c r="D48" t="str">
        <v>kgCO2/kg</v>
      </c>
      <c r="E48" t="str">
        <v>Fruit (ou légume) - générique, importé par avion, saison ou hors-saison - poids net en magasin 21.9 kgCO2e/kg d'ingrédient en sortie de magasin (poids net) - Base carbone consultée le 22/06/19</v>
      </c>
      <c r="F48" t="str">
        <v>http://www2.ademe.fr/servlet/KBaseShow?catid=24826</v>
      </c>
    </row>
    <row r="49" ht="39" customHeight="1">
      <c r="A49" t="str">
        <v>arrivés par bateau</v>
      </c>
      <c r="B49" s="2">
        <f>C49*12/44</f>
        <v>0.18</v>
      </c>
      <c r="C49" s="1">
        <f>0.66</f>
        <v>0.66</v>
      </c>
      <c r="D49" t="str">
        <v>kgCO2/kg</v>
      </c>
      <c r="E49" t="str">
        <v>Mangue - importée en bateau - poids net en magasin 0.66 kgCO2e/kg d'ingrédient en sortie de magasin (poids net) - Base carbone consultée le 22/06/19</v>
      </c>
    </row>
    <row r="50" ht="39" customHeight="1">
      <c r="A50" t="str">
        <v>de saison</v>
      </c>
      <c r="B50" s="4">
        <f>C50*12/44</f>
        <v>0.07281818181818182</v>
      </c>
      <c r="C50" s="4">
        <v>0.267</v>
      </c>
      <c r="D50" t="str">
        <v>kgCO2/kg</v>
      </c>
      <c r="E50" t="str">
        <v>Fruit (ou légume) - générique, de saison, produit localement - poids ingéré après achat en magasin 0.267 kgCO2e/kg d'ingrédient ingéré - Base carbone consultée le 22/06/19</v>
      </c>
      <c r="F50" t="str">
        <v>http://www.bilans-ges.ademe.fr/</v>
      </c>
    </row>
    <row r="51" ht="64.5" customHeight="1">
      <c r="A51" t="str">
        <v>Plats cuisinés et conserves</v>
      </c>
      <c r="B51" s="7">
        <f>C51*12/44</f>
        <v>0.7543636363636363</v>
      </c>
      <c r="C51" s="7">
        <v>2.766</v>
      </c>
      <c r="D51" t="str">
        <v>kgCO2/kg</v>
      </c>
      <c r="E51" t="str">
        <v>Sur la base de l'indice carbone de Casino sur un échantillon de plats cuisinés. http://www.produits-casino.fr, consulté le 25/08/2014</v>
      </c>
      <c r="F51" t="str">
        <v>http://www.produits-casino.fr/developpement-durable/dd_indice-carbone-produits.html?debut_passerelle=15#pagination_passerelle</v>
      </c>
    </row>
    <row r="52" ht="15.75" customHeight="1">
      <c r="A52" t="str">
        <v>Pain, pâtes, riz</v>
      </c>
    </row>
    <row r="53" ht="39" customHeight="1">
      <c r="A53" t="str">
        <v>Pain, pâtes (poids sec)</v>
      </c>
      <c r="B53" s="2">
        <f>C53*12/44</f>
        <v>0.40363636363636357</v>
      </c>
      <c r="C53" s="2">
        <f>1.48</f>
        <v>1.48</v>
      </c>
      <c r="D53" t="str">
        <v>kgCO2/kg</v>
      </c>
      <c r="E53" t="str">
        <v>Pâtes - sèches - poids net en magasin 1.48 kgCO2e/kg d'ingrédient en sortie de magasin (poids net) - Base carbone consultée le 22/06/19</v>
      </c>
      <c r="F53" t="str">
        <v>http://www.bilans-ges.ademe.fr/</v>
      </c>
    </row>
    <row r="54" ht="39" customHeight="1">
      <c r="A54" t="str">
        <v>Riz (poids sec)</v>
      </c>
      <c r="B54" s="2">
        <f>C54*12/44</f>
        <v>1.1536363636363638</v>
      </c>
      <c r="C54" s="2">
        <v>4.23</v>
      </c>
      <c r="D54" t="str">
        <v>kgCO2/kg</v>
      </c>
      <c r="E54" t="str">
        <v>Riz - jasmin, Thaïlande - poids net en magasin 4.23 kgCO2e/kg d'ingrédient en sortie de magasin (poids net) - Base carbone consultée le 22/06/19</v>
      </c>
      <c r="F54" t="str">
        <v>http://www.bilans-ges.ademe.fr/</v>
      </c>
    </row>
    <row r="55" ht="15.75" customHeight="1">
      <c r="A55" t="str">
        <v>Boissons (litres/semaine)</v>
      </c>
    </row>
    <row r="56" ht="26.25" customHeight="1">
      <c r="A56" t="str">
        <v>Alcool (vin, bière…)</v>
      </c>
      <c r="B56" s="2">
        <f>C56*12/44</f>
        <v>0.5454545454545454</v>
      </c>
      <c r="C56" s="2">
        <v>2</v>
      </c>
      <c r="D56" t="str">
        <v>kgCO2e/litre</v>
      </c>
      <c r="E56" t="str">
        <v>Sur la base du vin à 1,43 gCO2e/L. et Bière 2.67 kgCO2e/litre de liquide. Base Carbone - consultée le 22/06/2019</v>
      </c>
      <c r="F56" t="str">
        <v>http://www.bilans-ges.ademe.fr/</v>
      </c>
    </row>
    <row r="57" ht="26.25" customHeight="1">
      <c r="A57" t="str">
        <v>Sodas, jus, sirops, etc.</v>
      </c>
      <c r="B57" s="4">
        <f>C57*12/44</f>
        <v>0.2972727272727273</v>
      </c>
      <c r="C57">
        <v>1.09</v>
      </c>
      <c r="D57" t="str">
        <v>kgCO2e/litre</v>
      </c>
      <c r="E57" t="str">
        <v>Soda - au cola - en magasin, prêt à consommer 1.09 kgCO2e/litre de liquide - Base carbone consultée le 22/06/2019</v>
      </c>
      <c r="F57" t="str">
        <v>http://www.bilans-ges.ademe.fr/</v>
      </c>
    </row>
    <row r="58" ht="39" customHeight="1">
      <c r="A58" t="str">
        <v>Eau en bouteille</v>
      </c>
      <c r="B58" s="4">
        <f>C58*12/44</f>
        <v>117.36409090909092</v>
      </c>
      <c r="C58" s="4">
        <f>0.393*3*365</f>
        <v>430.33500000000004</v>
      </c>
      <c r="D58" t="str">
        <v>kgCO2e/an</v>
      </c>
      <c r="E58" t="str">
        <v>Eau - en bouteille PET, plate, 0,5L - en magasin, prêt à consommer 0.393 kgCO2e/litre de liquide. Sur la base de 1,5L par jour. Base carbone consultée le 22/06/19</v>
      </c>
      <c r="F58" t="str">
        <v>http://www.bilans-ges.ademe.fr/</v>
      </c>
    </row>
    <row r="59" ht="39" customHeight="1" xml:space="preserve">
      <c r="A59" t="str">
        <v>Zéro déchet</v>
      </c>
      <c r="B59" s="7">
        <f>C59*12/44</f>
        <v>54.54545454545455</v>
      </c>
      <c r="C59" s="1">
        <v>200</v>
      </c>
      <c r="D59" t="str">
        <v>kgCO2/personne/an</v>
      </c>
      <c r="E59" t="str" xml:space="preserve">
        <v xml:space="preserve">200kgCO2/personne/an sans démarche zéro déchet_x000d_
Division par 3 en cas de démarche zéro déchet</v>
      </c>
      <c r="F59" t="str">
        <v>https://jancovici.com/changement-climatique/les-ges-et-nous/combien-de-gaz-a-effet-de-serre-dans-notre-poubelle/</v>
      </c>
    </row>
    <row r="60" ht="15.75" customHeight="1">
      <c r="A60" t="str">
        <v>Repas</v>
      </c>
    </row>
    <row r="61" ht="15.75" customHeight="1">
      <c r="A61" t="str">
        <v>Végétarien</v>
      </c>
      <c r="B61" s="3">
        <f>C61*12/44</f>
        <v>0.1390909090909091</v>
      </c>
      <c r="C61" s="3">
        <v>0.51</v>
      </c>
      <c r="D61" t="str">
        <v>kgCO2/repas</v>
      </c>
      <c r="E61" t="str">
        <v>Repas - végétarien consulté le 28/04/2019</v>
      </c>
      <c r="F61" t="str">
        <v>http://www.bilans-ges.ademe.fr/</v>
      </c>
    </row>
    <row r="62" ht="15.75" customHeight="1">
      <c r="A62" t="str">
        <v>Base viande rouge</v>
      </c>
      <c r="B62" s="3">
        <f>C62*12/44</f>
        <v>1.7154545454545456</v>
      </c>
      <c r="C62" s="3">
        <v>6.29</v>
      </c>
      <c r="D62" t="str">
        <v>kgCO2/repas</v>
      </c>
      <c r="E62" t="str">
        <v>Repas - classique (avec boeuf) consulté le 28/04/2019</v>
      </c>
      <c r="F62" t="str">
        <v>http://www.bilans-ges.ademe.fr/</v>
      </c>
    </row>
    <row r="63" ht="15.75" customHeight="1">
      <c r="A63" t="str">
        <v>Base viande blanche</v>
      </c>
      <c r="B63" s="3">
        <f>C63*12/44</f>
        <v>0.3681818181818182</v>
      </c>
      <c r="C63" s="3">
        <v>1.35</v>
      </c>
      <c r="D63" t="str">
        <v>kgCO2/repas</v>
      </c>
      <c r="E63" t="str">
        <v>Repas - classique (avec poulet) consulté le 28/04/2019</v>
      </c>
      <c r="F63" t="str">
        <v>http://www.bilans-ges.ademe.fr/</v>
      </c>
    </row>
    <row r="64" ht="22.5" customHeight="1">
      <c r="A64" t="str">
        <v>Biens et services</v>
      </c>
    </row>
    <row r="65" ht="15.75" customHeight="1">
      <c r="A65" t="str">
        <v>Dépenses en €</v>
      </c>
    </row>
    <row r="66" ht="64.5" customHeight="1">
      <c r="A66" t="str">
        <v>Matériel informatique-électronique (non utilisé dans la V2)</v>
      </c>
      <c r="B66" s="2">
        <f>C66*12/44</f>
        <v>907.5974025974025</v>
      </c>
      <c r="C66" s="2">
        <f>(431000/200+1900000/350+480000/200)/3</f>
        <v>3327.8571428571427</v>
      </c>
      <c r="D66" t="str">
        <v>gCO2e/€</v>
      </c>
      <c r="E66" t="str">
        <v>Sur la base d'écran LCD 24 pouces (431 kgCOe/appareil) à 200 €, d'ordinateur portable (1900 kgCO2/appareil) à 350 €, de smartphone (480 kgCOe/appareil) à 200 €. Base Carbone - Ecran LCD 24 pouces ; Ordinateur portable&gt;15 pouces, consulté le 05/09/2014</v>
      </c>
      <c r="F66" t="str">
        <v>http://www.bilans-ges.ademe.fr/</v>
      </c>
    </row>
    <row r="67" ht="26.25" customHeight="1">
      <c r="A67" t="str">
        <v>Textile</v>
      </c>
      <c r="B67" s="4">
        <f>C67*12/44</f>
        <v>0.0818181818181818</v>
      </c>
      <c r="C67" s="7">
        <f>15/50</f>
        <v>0.3</v>
      </c>
      <c r="D67" t="str">
        <v>kgCO2e/€</v>
      </c>
      <c r="E67" t="str">
        <v>Chemise en coton (11,2kgCO2/u), Jean en coton (23,2kgCO2/u) à 50€/unité</v>
      </c>
      <c r="F67" t="str">
        <v>http://www.bilans-ges.ademe.fr/</v>
      </c>
    </row>
    <row r="68" ht="15.75" customHeight="1">
      <c r="A68" t="str">
        <v>Electroménager</v>
      </c>
      <c r="B68" s="2">
        <f>C68*12/44</f>
        <v>0.2727272727272727</v>
      </c>
      <c r="C68" s="1">
        <v>1</v>
      </c>
      <c r="D68" t="str">
        <v>kgCO2e/€</v>
      </c>
      <c r="E68" t="str">
        <v>Hypothèse 1€=1kgCO2 (Congélateur 415 kgCO2e/unité à 400€/u)</v>
      </c>
      <c r="F68" t="str">
        <v>http://www.bilans-ges.ademe.fr/</v>
      </c>
    </row>
    <row r="69" ht="30.75" customHeight="1">
      <c r="A69" t="str">
        <v>Autres produits manufacturés (livres, mobilier, etc.)</v>
      </c>
      <c r="B69" s="15">
        <f>C69*12/44</f>
        <v>0.015000000000000003</v>
      </c>
      <c r="C69" s="15">
        <f>1.1/20</f>
        <v>0.05500000000000001</v>
      </c>
      <c r="D69" t="str">
        <v>kgCO2e/€</v>
      </c>
      <c r="E69" t="str">
        <v>Sur la base de livres (1100 gCO2e/livre) à 20 €</v>
      </c>
      <c r="F69" t="str">
        <v>http://www.bilans-ges.ademe.fr/</v>
      </c>
    </row>
    <row r="70" ht="39" customHeight="1">
      <c r="A70" t="str">
        <v>Internet</v>
      </c>
      <c r="B70" s="2">
        <f>C70*12/44</f>
        <v>0.002727272727272727</v>
      </c>
      <c r="C70" s="15">
        <v>0.01</v>
      </c>
      <c r="D70" t="str">
        <v>kgCO2e/h</v>
      </c>
      <c r="E70" t="str">
        <v>Calculs carbon brief AIE</v>
      </c>
      <c r="F70" t="str">
        <v>https://www.carbonbrief.org/factcheck-what-is-the-carbon-footprint-of-streaming-video-on-netflix</v>
      </c>
    </row>
    <row r="71" ht="153.75" customHeight="1" xml:space="preserve">
      <c r="A71" t="str">
        <v>Vidéo sur internet (HD)  (ancien FE non utilisé)</v>
      </c>
      <c r="B71" s="2">
        <f>C71*12/44</f>
        <v>0.2727272727272727</v>
      </c>
      <c r="C71" s="15">
        <f>0.1*10</f>
        <v>1</v>
      </c>
      <c r="D71" t="str">
        <v>kgCO2e/h</v>
      </c>
      <c r="E71" t="str" xml:space="preserve">
        <v xml:space="preserve">SD 0,200 kgCO2e/h : Nombre d'heures passées à un usage intense en données (vidéo, sites lourds....).  Calculs Avenir Climatique. Hypothèses : Quantité de données consommées par heure = 2 Go, 1 Go = 100 gCO2e (FE de la partie réseau calculé à partir du mix électrique européen et des données du référentiel Lean ICT du Shift Project). _x000d_
_x000d_
HD 1 kgCO2/h : Nombre d'heures passées à regarder des vidéo en HD (&gt;720p)  Calculs Avenir Climatique. Hypothèses : Quantité de données consommées par heure = 10 Go, 1 Go = 100 gCO2e (FE de la partie réseau calculé à partir du mix électrique européen et des données du référentiel Lean ICT du Shift Project). </v>
      </c>
      <c r="F71" t="str">
        <v>https://theshiftproject.org/lean-ict/</v>
      </c>
    </row>
    <row r="72" ht="64.5" customHeight="1">
      <c r="A72" t="str">
        <v>Internet  (ancien FE non utilisé)</v>
      </c>
      <c r="B72" s="7">
        <f>C72*12/44</f>
        <v>0.0005454545454545455</v>
      </c>
      <c r="C72" s="15">
        <f>0.1*0.02</f>
        <v>0.002</v>
      </c>
      <c r="D72" t="str">
        <v>kgCO2e/h</v>
      </c>
      <c r="E72" t="str">
        <v xml:space="preserve">Nombre d'heures passées surfer sur internet (réseaux sociaux, articles de presse, mail...)  Calculs Avenir Climatique. Hypothèses : Quantité de données consommées par heure = 0,020 Go, 1 Go = 100 gCO2e (FE de la partie réseau calculé à partir du mix électrique européen et des données du référentiel Lean ICT du Shift Project). </v>
      </c>
      <c r="F72" t="str">
        <v>https://theshiftproject.org/lean-ict/</v>
      </c>
    </row>
    <row r="73" ht="22.5" customHeight="1">
      <c r="A73" t="str">
        <v>Finance</v>
      </c>
    </row>
    <row r="74" ht="60.75" customHeight="1" xml:space="preserve">
      <c r="A74" t="str" xml:space="preserve">
        <v xml:space="preserve">Valeur en € de vos actifs financiers_x000d_
(épargne, livrets, actions, assurance vie, PEL, ...)</v>
      </c>
    </row>
    <row r="75" ht="48" customHeight="1">
      <c r="A75" t="str">
        <v>Banques/actifs classiques</v>
      </c>
      <c r="B75" s="17">
        <f>C75*12/44</f>
        <v>3.085227272727273</v>
      </c>
      <c r="C75" s="14">
        <f>1000*0.905*0.0125</f>
        <v>11.3125</v>
      </c>
      <c r="D75" t="str">
        <v>kgCO2e/1000€ d'actifs</v>
      </c>
      <c r="E75" t="str">
        <v>Sur la base de BNP Paribas (émissions annuelles de 905 gCO2e/€), en considérant, contrairement à l'utilisation qui est faite par epargneclimat.com et au vu de leur méthodologie de calcul, que ces émissions sont à appliquer aux dividendes touchés et non à l'épargne totale. Les dividendes en fonction de l'épargne ou des actifs sont évalués sur la base d'un taux d'intérêt de 1,25 % (taux du livret A). epagneclimat.com, consulté le 05/09/2014</v>
      </c>
      <c r="F75" t="str">
        <v>https://avenirclimatique.org/micmac/2013-Epargneclimat.com-%20Classement%20banques.pdf</v>
      </c>
    </row>
    <row r="76" ht="48" customHeight="1">
      <c r="F76" t="str">
        <v>https://www.financeresponsable.org/</v>
      </c>
    </row>
    <row r="77" ht="68.45" customHeight="1">
      <c r="A77" t="str">
        <v>Banques/actifs "responsables"</v>
      </c>
      <c r="B77" s="4">
        <f>C77*12/44</f>
        <v>0.9272727272727272</v>
      </c>
      <c r="C77">
        <f>1000*(0.48+0.2)/2*0.01</f>
        <v>3.3999999999999995</v>
      </c>
      <c r="D77" t="str">
        <v>kgCO2e/1000€ d'actifs</v>
      </c>
      <c r="E77" t="str">
        <v>Sur la base d'une moyenne entre La Banque Postale (émissions annuelles de 480 gCO2e/€) et la Nef (émissions annuelles de 200 gCO2e/€), en considérant, contrairement à l'utilisation qui est faite par epargneclimat.com et au vu de leur méthodologie de calcul, que ces émissions sont à appliquer aux dividendes touchés et non à l'épargne totale. Les dividendes en fonction de l'épargne ou des actifs sont évalués sur la base d'un taux d'intérêt de 1 % (au lieu de 1,25 % en épargne classique, en considérant que ces placements sont moins rentables), consulté le 05/09/2014</v>
      </c>
      <c r="F77" t="str">
        <v>https://avenirclimatique.org/micmac/2013-Epargneclimat.com-%20Classement%20banques.pdf</v>
      </c>
    </row>
    <row r="78" ht="68.45" customHeight="1">
      <c r="F78" t="str">
        <v>https://www.financeresponsable.org/</v>
      </c>
    </row>
    <row r="79" ht="22.5" customHeight="1">
      <c r="A79" t="str">
        <v>Services publics</v>
      </c>
    </row>
    <row r="80" ht="60.75" customHeight="1" xml:space="preserve">
      <c r="A80" t="str" xml:space="preserve">
        <v xml:space="preserve">Services gratuits de l'Etat et des collectivités_x000d_
Santé, routes, éducation, justice, défense, etc.</v>
      </c>
    </row>
    <row r="81" ht="41.25" customHeight="1">
      <c r="A81" t="str">
        <v>Forfait individuel identique pour tous</v>
      </c>
      <c r="B81" s="2">
        <f>C81*12/44</f>
        <v>303.54545454545456</v>
      </c>
      <c r="C81" s="2">
        <v>1113</v>
      </c>
      <c r="D81" t="str">
        <v>kgCO2e/citoyen</v>
      </c>
      <c r="E81" t="str">
        <v>Rapport sur l'état de l'environnement, fiche thématique 'L'empreinte carbone en France', 29 mai 2019. Consulté le 29/11/2020.</v>
      </c>
      <c r="F81" t="str">
        <v>https://ree.developpement-durable.gouv.fr/themes/defis-environnementaux/changement-climatique/empreinte-carbone/article/l-empreinte-carbone-de-la-France</v>
      </c>
    </row>
    <row r="82" ht="23.25" customHeight="1">
      <c r="A82" t="str">
        <v>Onglet résultats</v>
      </c>
    </row>
    <row r="83" ht="42" customHeight="1">
      <c r="A83" t="str">
        <v>Empreinte carbone des français</v>
      </c>
      <c r="B83" s="2">
        <f>C83*12/44</f>
        <v>2.9481818181818182</v>
      </c>
      <c r="C83" s="1">
        <v>10.81</v>
      </c>
      <c r="D83" t="str">
        <v>tCO2e/hab</v>
      </c>
      <c r="E83" t="str">
        <v>Rapport sur l'état de l'environnement, fiche thématique 'L'empreinte carbone en France', 29 mai 2019. Consulté le 29/11/2020.</v>
      </c>
      <c r="F83" t="str">
        <v>https://ree.developpement-durable.gouv.fr/themes/defis-environnementaux/changement-climatique/empreinte-carbone/article/l-empreinte-carbone-de-la-France</v>
      </c>
    </row>
    <row r="84" ht="30.75" customHeight="1">
      <c r="A84" t="str">
        <v>Logement - moyenne française (non utilisé dans la V2)</v>
      </c>
      <c r="B84" s="2">
        <f>C84*12/44</f>
        <v>424363.63636363635</v>
      </c>
      <c r="C84" s="2">
        <v>1556000</v>
      </c>
      <c r="D84" t="str">
        <v>/personnes</v>
      </c>
      <c r="E84" t="str">
        <v xml:space="preserve"> Carbone 4 - Energie des logements 2010, consulté le 05/09/2014</v>
      </c>
      <c r="F84" t="str">
        <v>http://www.carbone4.com/notre-revolution-carbone/</v>
      </c>
    </row>
    <row r="85" ht="30.75" customHeight="1">
      <c r="A85" t="str">
        <v>Transports - moyenne française (non utilisé dans la V2)</v>
      </c>
      <c r="B85" s="2">
        <f>C85*12/44</f>
        <v>501272.7272727273</v>
      </c>
      <c r="C85" s="2">
        <v>1838000</v>
      </c>
      <c r="D85" t="str">
        <v>/citoyen</v>
      </c>
      <c r="E85" t="str">
        <v>Carbone 4 - Transports 2010, consulté le 05/09/2014</v>
      </c>
      <c r="F85" t="str">
        <v>http://www.carbone4.com/notre-revolution-carbone/</v>
      </c>
    </row>
    <row r="86" ht="30.75" customHeight="1">
      <c r="A86" t="str">
        <v>Alimentation - moyenne française (non utilisé dans la V2)</v>
      </c>
      <c r="B86" s="2">
        <f>C86*12/44</f>
        <v>670090.9090909091</v>
      </c>
      <c r="C86" s="2">
        <v>2457000</v>
      </c>
      <c r="D86" t="str">
        <v>/citoyen</v>
      </c>
      <c r="E86" t="str">
        <v>Carbone 4 - Alimentation 2010, consulté le 05/09/2014</v>
      </c>
      <c r="F86" t="str">
        <v>http://www.carbone4.com/notre-revolution-carbone/</v>
      </c>
    </row>
    <row r="87" ht="51.75" customHeight="1">
      <c r="A87" t="str">
        <v>Biens et services - moyenne française (non utilisé dans la V2)</v>
      </c>
      <c r="B87" s="2">
        <f>C87*12/44</f>
        <v>548214.5454545454</v>
      </c>
      <c r="C87" s="2">
        <f>2393000*0.84</f>
        <v>2010120</v>
      </c>
      <c r="D87" t="str">
        <v>/citoyen</v>
      </c>
      <c r="E87" t="str">
        <v>Sur la base des estimations Carbone 4 des émissions des biens de consommations moins le fret. Carbone 4 - Autres biens de consommations 2010 ; Fret de marchandises et distribution 2010, consulté le 05/09/2014</v>
      </c>
      <c r="F87" t="str">
        <v>http://www.carbone4.com/notre-revolution-carbone/</v>
      </c>
    </row>
    <row r="88" ht="30.75" customHeight="1">
      <c r="A88" t="str">
        <v>Finance - moyenne française (non utilisé dans la V2)</v>
      </c>
      <c r="B88" s="2">
        <f>C88*12/44</f>
        <v>136156.36363636365</v>
      </c>
      <c r="C88" s="2">
        <f>1783000*0.28</f>
        <v>499240.00000000006</v>
      </c>
      <c r="D88" t="str">
        <v>/citoyen</v>
      </c>
      <c r="E88" t="str">
        <v>Carbone 4 - Services privés 2010, consulté le 05/09/2014</v>
      </c>
      <c r="F88" t="str">
        <v>http://www.carbone4.com/notre-revolution-carbone/</v>
      </c>
    </row>
    <row r="89" ht="30.75" customHeight="1">
      <c r="A89" t="str">
        <v>Services publics - moyenne française (non utilisé dans la V2)</v>
      </c>
      <c r="B89" s="2">
        <f>C89*12/44</f>
        <v>350116.36363636365</v>
      </c>
      <c r="C89" s="2">
        <f>1783000*0.72</f>
        <v>1283760</v>
      </c>
      <c r="D89" t="str">
        <v>/citoyen</v>
      </c>
      <c r="E89" t="str">
        <v>Carbone 4 - Services d'utilité publique 2010, consulté le 05/09/2014</v>
      </c>
      <c r="F89" t="str">
        <v>http://www.carbone4.com/notre-revolution-carbone/</v>
      </c>
    </row>
    <row r="90" ht="30.75" customHeight="1">
      <c r="A90" t="str">
        <v>Émissions totales - moyenne française (non utilisé dans la V2)</v>
      </c>
      <c r="B90" s="2">
        <f>SUM(B84:B89)</f>
        <v>2630214.545454546</v>
      </c>
      <c r="C90" s="2">
        <f>SUM(C84:C89)</f>
        <v>9644120</v>
      </c>
      <c r="D90" t="str">
        <v>/citoyen</v>
      </c>
      <c r="E90" t="str">
        <v>Carbone 4 - Services d'utilité publique 2010, consulté le 05/09/2014</v>
      </c>
      <c r="F90" t="str">
        <v>http://www.carbone4.com/notre-revolution-carbone/</v>
      </c>
    </row>
    <row r="91" ht="72" customHeight="1" xml:space="preserve">
      <c r="A91" t="str">
        <v>Performances énergétiques</v>
      </c>
      <c r="B91" s="2" t="str" xml:space="preserve">
        <v xml:space="preserve">Conversion du gaz en PCI : facteur 0,9028_x000d_
Conversion de l'électricité en équivalent primaire :_x000d_
- facteur de conversion de 2,58 pour EDF/classique_x000d_
- facteur de conversion de 1,05 pour électricité verte.</v>
      </c>
      <c r="E91" t="str">
        <v>En considérant l'électricité verte comme provenant à 100 % de renouvelables.</v>
      </c>
    </row>
    <row r="92" ht="45.75" customHeight="1">
      <c r="A92" t="str">
        <v>Simulation prix carbone</v>
      </c>
    </row>
    <row r="93" ht="64.5" customHeight="1">
      <c r="A93" t="str">
        <v>Calcul impact d'une augmentation de prix des carburants</v>
      </c>
      <c r="B93" s="4" t="str">
        <v>Surcoût saisie (en €/litre) / 3,19 x émissions (en kgCO2e)</v>
      </c>
      <c r="E93" t="str">
        <v>Sur la base de 3,19 kg CO2e/litre soit 0,87 kg Ce/litre pour le gazole, on considère que chaque kg Ce émis (tout poste compris) vient de la consommaton de 1,149 L de gazole et on applique le surcoût saisie.  Base Carbone - Gazole pur, amont et combustion, consultée le 05/09/2014</v>
      </c>
      <c r="F93" t="str">
        <v>http://www.basecarbone.fr</v>
      </c>
    </row>
    <row r="94" ht="30.75" customHeight="1">
      <c r="A94" t="str">
        <v>Calcul impact d'une prix/taxe CO2</v>
      </c>
      <c r="B94" s="2" t="str">
        <v>Prix CO2 saisi (en €/tonne CO2e) * émissions (en kgCO2e) /1000</v>
      </c>
      <c r="E94" t="str">
        <v>Sur la base de la conversion 1 tonne CO2e = 12/44*1000 kg Ce</v>
      </c>
    </row>
    <row r="95" ht="30.75" customHeight="1">
      <c r="A95" t="str">
        <v>Calcul du montant du chèque CO2 redistribuée</v>
      </c>
      <c r="B95" s="2" t="str">
        <v>Prix CO2 saisi (en €/tonne CO2e) * émissions moyennes françaises (en tonne CO2)</v>
      </c>
      <c r="E95" t="str">
        <v>Sur la base des émissions moyennes françaises calculées ci-dessus.</v>
      </c>
    </row>
    <row r="96" ht="45.75" customHeight="1">
      <c r="A96" t="str">
        <v>Simulation Facture énergétique</v>
      </c>
    </row>
    <row r="97" ht="39" customHeight="1">
      <c r="A97" t="str">
        <v>Cout du kWh électrique</v>
      </c>
      <c r="D97" s="4" t="str">
        <v>€/kWh</v>
      </c>
      <c r="E97" t="str">
        <v>Estimation du cout du kWh par divers fournisseur, et divers type de compteur. La valeur utilisée est une moyenne de l'ensemble, ces valeurs changeant peu d'un fournisseur à un autre</v>
      </c>
      <c r="F97" t="str">
        <v>JeChange.fr (életricité)</v>
      </c>
    </row>
    <row r="98" ht="15.75" customHeight="1">
      <c r="A98" t="str">
        <v>Cout du kWh de divers sources</v>
      </c>
      <c r="D98" s="4" t="str">
        <v>€/kWh</v>
      </c>
      <c r="E98" t="str">
        <v>Estimation du cout du kWh pour divers source énergétiques</v>
      </c>
      <c r="F98" t="str">
        <v>Elyotherm.fr</v>
      </c>
    </row>
    <row r="100" ht="13.5" customHeight="1"/>
    <row r="101" ht="24" customHeight="1">
      <c r="A101" t="str">
        <v>Scénario de températures</v>
      </c>
      <c r="C101" t="str">
        <v>2046-2065</v>
      </c>
      <c r="D101" t="str">
        <v>2081-2100</v>
      </c>
    </row>
    <row r="102" ht="77.25" customHeight="1" xml:space="preserve">
      <c r="A102" t="str">
        <v>Température</v>
      </c>
      <c r="B102" t="str">
        <v>Scenario</v>
      </c>
      <c r="C102" t="str" xml:space="preserve">
        <v xml:space="preserve">Mean and_x000d_
likely range</v>
      </c>
      <c r="D102" t="str" xml:space="preserve">
        <v xml:space="preserve">Mean and_x000d_
likely range</v>
      </c>
      <c r="E102" t="str">
        <v>Concentration en 2100, en ppm</v>
      </c>
      <c r="F102" t="str">
        <v>émissions mondiales cumulées, entre 2012 et 2100 (GtC)</v>
      </c>
      <c r="G102" t="str">
        <v>émissions mondiales moyennes entre 2012 et 2100, en GtC/an</v>
      </c>
      <c r="H102" t="str">
        <v>émissions mondiales en 2050, en GtC/an</v>
      </c>
      <c r="I102" t="str">
        <v>Emissions équivalentes par personne</v>
      </c>
    </row>
    <row r="103" ht="13.5" customHeight="1">
      <c r="A103" t="str">
        <v>1,5°C</v>
      </c>
      <c r="B103" t="str">
        <v>RCP2.6</v>
      </c>
      <c r="C103" t="str">
        <v>1.0 (0.4 to 1.6)</v>
      </c>
      <c r="D103" t="str">
        <v>1.0 (0.3 to 1.7)</v>
      </c>
      <c r="E103">
        <v>400</v>
      </c>
      <c r="F103">
        <v>270</v>
      </c>
      <c r="G103">
        <v>3.068181818</v>
      </c>
      <c r="H103">
        <v>4.5</v>
      </c>
      <c r="I103">
        <v>1833</v>
      </c>
      <c r="J103" t="str">
        <v>kgeqCO2/hab</v>
      </c>
    </row>
    <row r="104" ht="13.5" customHeight="1">
      <c r="A104" t="str">
        <v>2°C</v>
      </c>
      <c r="B104" t="str">
        <v>RCP4.5</v>
      </c>
      <c r="C104" t="str">
        <v>1.4 (0.9 to 2.0)</v>
      </c>
      <c r="D104" t="str">
        <v>1.8 (1.1 to 2.6)</v>
      </c>
      <c r="E104">
        <v>560</v>
      </c>
      <c r="F104">
        <v>780</v>
      </c>
      <c r="G104">
        <v>8.863636364</v>
      </c>
      <c r="H104">
        <v>12</v>
      </c>
      <c r="I104">
        <v>4889</v>
      </c>
      <c r="J104" t="str">
        <v>kgeqCO2/hab</v>
      </c>
    </row>
    <row r="105" ht="13.5" customHeight="1">
      <c r="A105" t="str">
        <v>3°C</v>
      </c>
      <c r="B105" t="str">
        <v>RCP6.0</v>
      </c>
      <c r="C105" t="str">
        <v>1.3 (0.8 to 1.8)</v>
      </c>
      <c r="D105" t="str">
        <v>2.2 (1.4 to 3.1)</v>
      </c>
      <c r="E105">
        <v>740</v>
      </c>
      <c r="F105">
        <v>1060</v>
      </c>
      <c r="G105">
        <v>12.04545455</v>
      </c>
      <c r="H105">
        <v>15</v>
      </c>
      <c r="I105">
        <v>6111</v>
      </c>
      <c r="J105" t="str">
        <v>kgeqCO2/hab</v>
      </c>
    </row>
    <row r="106" ht="13.5" customHeight="1">
      <c r="A106" t="str">
        <v>5°C</v>
      </c>
      <c r="B106" t="str">
        <v>RCP8.5</v>
      </c>
      <c r="C106" t="str">
        <v>2.0 (1.4 to 2.6)</v>
      </c>
      <c r="D106" t="str">
        <v>3.7 (2.6 to 4.8)</v>
      </c>
      <c r="E106">
        <v>1250</v>
      </c>
      <c r="F106">
        <v>1685</v>
      </c>
      <c r="G106">
        <v>19.14772727</v>
      </c>
      <c r="H106">
        <v>22</v>
      </c>
      <c r="I106">
        <v>8963</v>
      </c>
      <c r="J106" t="str">
        <v>kgeqCO2/hab</v>
      </c>
    </row>
    <row r="107" ht="13.5" customHeight="1">
      <c r="A107" t="str">
        <v>6°C</v>
      </c>
      <c r="B107" t="str">
        <v>Hypothèse AC</v>
      </c>
      <c r="I107">
        <v>11463</v>
      </c>
      <c r="J107" t="str">
        <v>kgeqCO2/hab</v>
      </c>
    </row>
    <row r="108" ht="13.5" customHeight="1">
      <c r="A108" t="str">
        <v>7°C</v>
      </c>
      <c r="B108" t="str">
        <v>Hypothèse AC</v>
      </c>
      <c r="I108">
        <v>13963</v>
      </c>
      <c r="J108" t="str">
        <v>kgeqCO2/hab</v>
      </c>
    </row>
    <row r="109" ht="13.5" customHeight="1">
      <c r="A109" t="str">
        <v>8°C</v>
      </c>
      <c r="B109" t="str">
        <v>Hypothèse AC</v>
      </c>
      <c r="I109">
        <v>16463</v>
      </c>
      <c r="J109" t="str">
        <v>kgeqCO2/hab</v>
      </c>
    </row>
    <row r="110" ht="13.5" customHeight="1">
      <c r="A110" t="str">
        <v>9°C</v>
      </c>
      <c r="B110" t="str">
        <v>Hypothèse AC</v>
      </c>
      <c r="I110">
        <v>18963</v>
      </c>
      <c r="J110" t="str">
        <v>kgeqCO2/hab</v>
      </c>
    </row>
  </sheetData>
  <mergeCells count="47">
    <mergeCell ref="B95:D95"/>
    <mergeCell ref="B6:D6"/>
    <mergeCell ref="B52:F52"/>
    <mergeCell ref="B65:F65"/>
    <mergeCell ref="B74:F74"/>
    <mergeCell ref="B42:F42"/>
    <mergeCell ref="B80:F80"/>
    <mergeCell ref="B55:F55"/>
    <mergeCell ref="B46:F46"/>
    <mergeCell ref="D34:D35"/>
    <mergeCell ref="C34:C35"/>
    <mergeCell ref="E34:E35"/>
    <mergeCell ref="E75:E76"/>
    <mergeCell ref="E77:E78"/>
    <mergeCell ref="B93:D93"/>
    <mergeCell ref="B94:D94"/>
    <mergeCell ref="D32:D33"/>
    <mergeCell ref="E32:E33"/>
    <mergeCell ref="A34:A35"/>
    <mergeCell ref="B34:B35"/>
    <mergeCell ref="B91:D91"/>
    <mergeCell ref="B60:F60"/>
    <mergeCell ref="B37:F37"/>
    <mergeCell ref="D77:D78"/>
    <mergeCell ref="B75:B76"/>
    <mergeCell ref="A75:A76"/>
    <mergeCell ref="A77:A78"/>
    <mergeCell ref="B77:B78"/>
    <mergeCell ref="C77:C78"/>
    <mergeCell ref="D75:D76"/>
    <mergeCell ref="C75:C76"/>
    <mergeCell ref="I102:J102"/>
    <mergeCell ref="A1:E1"/>
    <mergeCell ref="A6:A7"/>
    <mergeCell ref="E6:F6"/>
    <mergeCell ref="B10:F10"/>
    <mergeCell ref="B31:F31"/>
    <mergeCell ref="B5:E5"/>
    <mergeCell ref="B13:F13"/>
    <mergeCell ref="E28:E29"/>
    <mergeCell ref="A28:A29"/>
    <mergeCell ref="B28:B29"/>
    <mergeCell ref="C28:C29"/>
    <mergeCell ref="D28:D29"/>
    <mergeCell ref="A32:A33"/>
    <mergeCell ref="B32:B33"/>
    <mergeCell ref="C32:C33"/>
  </mergeCells>
  <hyperlinks>
    <hyperlink ref="B5" location="FAQ!A1"/>
    <hyperlink ref="F9" r:id="rId1"/>
    <hyperlink ref="F11" r:id="rId2"/>
    <hyperlink ref="F12" r:id="rId3"/>
    <hyperlink ref="F14" r:id="rId4"/>
    <hyperlink ref="F15" r:id="rId5"/>
    <hyperlink ref="F16" r:id="rId6"/>
    <hyperlink ref="F17" r:id="rId7"/>
    <hyperlink ref="F18" r:id="rId8"/>
    <hyperlink ref="F19" r:id="rId9"/>
    <hyperlink ref="F21" r:id="rId10"/>
    <hyperlink ref="F22" r:id="rId11"/>
    <hyperlink ref="F23" r:id="rId12"/>
    <hyperlink ref="F24" r:id="rId13"/>
    <hyperlink ref="F25" r:id="rId14"/>
    <hyperlink ref="F26" r:id="rId15"/>
    <hyperlink ref="F27" r:id="rId16"/>
    <hyperlink ref="F28" r:id="rId17"/>
    <hyperlink ref="F29" r:id="rId18"/>
    <hyperlink ref="F30" r:id="rId19"/>
    <hyperlink ref="F32" r:id="rId20"/>
    <hyperlink ref="F33" r:id="rId21"/>
    <hyperlink ref="F34" r:id="rId22"/>
    <hyperlink ref="F35" r:id="rId23"/>
    <hyperlink ref="F38" r:id="rId24"/>
    <hyperlink ref="F39" r:id="rId25"/>
    <hyperlink ref="F40" r:id="rId26"/>
    <hyperlink ref="F41" r:id="rId27"/>
    <hyperlink ref="F43" r:id="rId28"/>
    <hyperlink ref="F44" r:id="rId29"/>
    <hyperlink ref="F45" r:id="rId30"/>
    <hyperlink ref="F47" r:id="rId31"/>
    <hyperlink ref="F48" r:id="rId32"/>
    <hyperlink ref="F50" r:id="rId33"/>
    <hyperlink ref="F51" r:id="rId34" location="pagination_passerelle"/>
    <hyperlink ref="F53" r:id="rId35"/>
    <hyperlink ref="F54" r:id="rId36"/>
    <hyperlink ref="F56" r:id="rId37"/>
    <hyperlink ref="F57" r:id="rId38"/>
    <hyperlink ref="F58" r:id="rId39"/>
    <hyperlink ref="F59" r:id="rId40"/>
    <hyperlink ref="F61" r:id="rId41"/>
    <hyperlink ref="F62" r:id="rId42"/>
    <hyperlink ref="F63" r:id="rId43"/>
    <hyperlink ref="F66" r:id="rId44"/>
    <hyperlink ref="F67" r:id="rId45"/>
    <hyperlink ref="F68" r:id="rId46"/>
    <hyperlink ref="F69" r:id="rId47"/>
    <hyperlink ref="F70" r:id="rId48"/>
    <hyperlink ref="F71" r:id="rId49"/>
    <hyperlink ref="F72" r:id="rId50"/>
    <hyperlink ref="F75" r:id="rId51"/>
    <hyperlink ref="F76" r:id="rId52"/>
    <hyperlink ref="F77" r:id="rId53"/>
    <hyperlink ref="F78" r:id="rId54"/>
    <hyperlink ref="F81" r:id="rId55"/>
    <hyperlink ref="F83" r:id="rId56"/>
    <hyperlink ref="F84" r:id="rId57"/>
    <hyperlink ref="F85" r:id="rId58"/>
    <hyperlink ref="F86" r:id="rId59"/>
    <hyperlink ref="F87" r:id="rId60"/>
    <hyperlink ref="F88" r:id="rId61"/>
    <hyperlink ref="F89" r:id="rId62"/>
    <hyperlink ref="F90" r:id="rId63"/>
    <hyperlink ref="F93" r:id="rId64"/>
    <hyperlink ref="F97" r:id="rId65"/>
    <hyperlink ref="F98" r:id="rId66"/>
  </hyperlinks>
  <pageMargins left="0.7" right="0.7" top="0.75" bottom="0.75" header="0.5118055555555555" footer="0.5118055555555555"/>
  <ignoredErrors>
    <ignoredError numberStoredAsText="1" sqref="A1:J110"/>
  </ignoredErrors>
</worksheet>
</file>

<file path=xl/worksheets/sheet9.xml><?xml version="1.0" encoding="utf-8"?>
<worksheet xmlns="http://schemas.openxmlformats.org/spreadsheetml/2006/main" xmlns:r="http://schemas.openxmlformats.org/officeDocument/2006/relationships">
  <dimension ref="A1:G31"/>
  <sheetViews>
    <sheetView workbookViewId="0" rightToLeft="0"/>
  </sheetViews>
  <cols>
    <col min="1" max="1" customWidth="1" width="3"/>
    <col min="2" max="2" customWidth="1" width="8.42578125"/>
    <col min="3" max="3" customWidth="1" width="15.85546875"/>
    <col min="4" max="4" customWidth="1" width="107"/>
  </cols>
  <sheetData>
    <row r="1" ht="44.45000000000001" customHeight="1">
      <c r="B1" t="str">
        <v>Version</v>
      </c>
    </row>
    <row r="3" ht="34.5" customHeight="1"/>
    <row r="4" ht="31.350000000000005" customHeight="1"/>
    <row r="5" ht="13.5" customHeight="1">
      <c r="B5" t="str">
        <v>Version</v>
      </c>
      <c r="C5" t="str">
        <v>Date de la version</v>
      </c>
      <c r="D5" t="str">
        <v>Changement par rapport version précédente</v>
      </c>
    </row>
    <row r="6" ht="13.5" customHeight="1">
      <c r="B6" t="str">
        <v>V1.0</v>
      </c>
      <c r="C6" s="18">
        <v>41892</v>
      </c>
      <c r="D6" t="str">
        <v>première version sous le nom MICMAC</v>
      </c>
    </row>
    <row r="7" ht="13.5" customHeight="1">
      <c r="B7" t="str">
        <v>V1.01</v>
      </c>
      <c r="C7" s="18" t="str">
        <v>10/21/2014</v>
      </c>
      <c r="D7" t="str">
        <v>correction calcul résultat Carbone du train dans l'onglet saisie</v>
      </c>
    </row>
    <row r="8" ht="23.25" customHeight="1" xml:space="preserve">
      <c r="B8" t="str">
        <v>V1.2</v>
      </c>
      <c r="C8" s="18">
        <v>42662</v>
      </c>
      <c r="D8" t="str" xml:space="preserve">
        <v xml:space="preserve">Ajout d'une aide à l'estimation énergétique dans l'onglet FAQ_x000d_
Ajout d'un onglet version (et ajout du contenu du fichier version du drive)</v>
      </c>
    </row>
    <row r="9" ht="68.25" customHeight="1" xml:space="preserve">
      <c r="B9" t="str">
        <v>V2</v>
      </c>
      <c r="C9" s="18">
        <v>43582</v>
      </c>
      <c r="D9" t="str" xml:space="preserve">
        <v xml:space="preserve">Suppression des émissions évitées par le bio dans l'alimentation_x000d_
Ajout d'une approche par type de repas (mode débutant)_x000d_
Correction dans la formule d'aide à l'estimation énergétique_x000d_
Biens et services : Ajout des postes textiles, électroménager, électronique_x000d_
Energie : Ajout des postes bois bûche, granulé, propane, gaz vert_x000d_
Ajout de l'impact de la démarche zéro déchet</v>
      </c>
    </row>
    <row r="10" ht="68.25" customHeight="1" xml:space="preserve">
      <c r="B10" t="str">
        <v>V2.1</v>
      </c>
      <c r="C10" s="18">
        <v>43638</v>
      </c>
      <c r="D10" t="str" xml:space="preserve">
        <v xml:space="preserve">Correction bug electricité verte_x000d_
Conversion des calculs en kgCO2e_x000d_
Mise à jour de différents FE_x000d_
Ajout des émissions liées à la construction des logements_x000d_
Ajout d'une correlation bilan carbone personnel - trajectoire de réchauffement_x000d_
Mise à jour de l'interface de résultats et simulation prix carbone</v>
      </c>
    </row>
    <row r="11" ht="34.5" customHeight="1" xml:space="preserve">
      <c r="B11" t="str">
        <v>V2.2</v>
      </c>
      <c r="C11" s="18">
        <v>43771</v>
      </c>
      <c r="D11" t="str" xml:space="preserve">
        <v xml:space="preserve">Ajout des émissions liées à la fabrication des véhicules_x000d_
Ajout d'histogrammes par poste_x000d_
Mise à jour du FE internet</v>
      </c>
    </row>
    <row r="12" ht="23.25" customHeight="1" xml:space="preserve">
      <c r="B12" t="str">
        <v>V2.3</v>
      </c>
      <c r="C12" s="18">
        <v>43851</v>
      </c>
      <c r="D12" t="str" xml:space="preserve">
        <v xml:space="preserve">Corrections mineures_x000d_
Mise à jour de l'intitulé de la partie "Internet" de la saisie (précision "par jour")</v>
      </c>
    </row>
    <row r="13" ht="23.25" customHeight="1" xml:space="preserve">
      <c r="B13" t="str">
        <v>V2.4</v>
      </c>
      <c r="C13" s="18">
        <v>43886</v>
      </c>
      <c r="D13" t="str" xml:space="preserve">
        <v xml:space="preserve">Corrections mineures sur les facteurs d'émission et les explications (impact transport, véhicules)._x000d_
Mise à jour des adresses e-mail</v>
      </c>
    </row>
    <row r="14" ht="23.25" customHeight="1" xml:space="preserve">
      <c r="B14" t="str">
        <v>V2.5</v>
      </c>
      <c r="C14" s="18">
        <v>43921</v>
      </c>
      <c r="D14" t="str" xml:space="preserve">
        <v xml:space="preserve">Correction mineures (véhicule renouvelé tous les X ans)_x000d_
Correction du FE liée à l'usage d'internet et du streaming. </v>
      </c>
    </row>
    <row r="15" ht="23.25" customHeight="1" xml:space="preserve">
      <c r="B15" t="str">
        <v>V2.6</v>
      </c>
      <c r="C15" s="18">
        <v>43933</v>
      </c>
      <c r="D15" t="str" xml:space="preserve">
        <v xml:space="preserve">Correction mineures (notice sur l'impact construction)_x000d_
Correction du calcul Total alimentation (expert) et du totalisateur "Train" dans l'onglet "Résultats".</v>
      </c>
    </row>
    <row r="16" ht="34.5" customHeight="1" xml:space="preserve">
      <c r="B16" t="str">
        <v>V2.7</v>
      </c>
      <c r="C16" s="18">
        <v>44164</v>
      </c>
      <c r="D16" t="str" xml:space="preserve">
        <v xml:space="preserve">Changement des données et de la source pour les données moyennes françaises_x000d_
Mise à jour de la source des données pour la partie "Finance" (liens cassés)_x000d_
Ajouts d'item pour la FAQ</v>
      </c>
    </row>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sheetData>
  <mergeCells count="1">
    <mergeCell ref="B1:D1"/>
  </mergeCells>
  <pageMargins left="0.7" right="0.7" top="0.75" bottom="0.75" header="0.3" footer="0.3"/>
  <ignoredErrors>
    <ignoredError numberStoredAsText="1" sqref="A1:G31"/>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9</vt:i4>
      </vt:variant>
    </vt:vector>
  </HeadingPairs>
  <TitlesOfParts>
    <vt:vector size="9" baseType="lpstr">
      <vt:lpstr>Accueil</vt:lpstr>
      <vt:lpstr>Mode d'emploi</vt:lpstr>
      <vt:lpstr>Saisie</vt:lpstr>
      <vt:lpstr>Résultats</vt:lpstr>
      <vt:lpstr>Simulation prix carbone</vt:lpstr>
      <vt:lpstr>FAQ</vt:lpstr>
      <vt:lpstr>Calcul Consommation Energie</vt:lpstr>
      <vt:lpstr>Sources des données</vt:lpstr>
      <vt:lpstr>Versions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2014-08-23T14:26:30Z</dcterms:created>
  <dcterms:modified xsi:type="dcterms:W3CDTF">2020-11-29T17:28:09Z</dcterms:modified>
  <dc:title>Tableau comparatif Excel permettant de confronter les caractéristiques du PEL et de l'assurance vie pour aider à la prise de décision.</dc:title>
</cp:coreProperties>
</file>